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365"/>
  </bookViews>
  <sheets>
    <sheet name="Summary (UKR)" sheetId="3" r:id="rId1"/>
    <sheet name="Activities (UKR)" sheetId="4" r:id="rId2"/>
    <sheet name="Summary (ENG)" sheetId="2" r:id="rId3"/>
    <sheet name="Activities (ENG)" sheetId="1"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____YR1" localSheetId="1">#REF!</definedName>
    <definedName name="______YR1" localSheetId="0">#REF!</definedName>
    <definedName name="______YR1">#REF!</definedName>
    <definedName name="______YR2" localSheetId="1">#REF!</definedName>
    <definedName name="______YR2" localSheetId="0">#REF!</definedName>
    <definedName name="______YR2">#REF!</definedName>
    <definedName name="_____YR1" localSheetId="1">#REF!</definedName>
    <definedName name="_____YR1" localSheetId="0">#REF!</definedName>
    <definedName name="_____YR1">#REF!</definedName>
    <definedName name="_____YR2" localSheetId="1">#REF!</definedName>
    <definedName name="_____YR2" localSheetId="0">#REF!</definedName>
    <definedName name="_____YR2">#REF!</definedName>
    <definedName name="____1__123Graph_ACHART_2" hidden="1">'[1]Not In Use HERE FORWARD------&gt;&gt;'!$C$11:$C$16</definedName>
    <definedName name="____2__123Graph_BCHART_2" hidden="1">'[1]Not In Use HERE FORWARD------&gt;&gt;'!$D$11:$D$16</definedName>
    <definedName name="____YR1" localSheetId="1">#REF!</definedName>
    <definedName name="____YR1" localSheetId="0">#REF!</definedName>
    <definedName name="____YR1">#REF!</definedName>
    <definedName name="____YR2" localSheetId="1">#REF!</definedName>
    <definedName name="____YR2" localSheetId="0">#REF!</definedName>
    <definedName name="____YR2">#REF!</definedName>
    <definedName name="___1__123Graph_ACHART_2" hidden="1">'[1]Not In Use HERE FORWARD------&gt;&gt;'!$C$11:$C$16</definedName>
    <definedName name="___2__123Graph_BCHART_2" hidden="1">'[1]Not In Use HERE FORWARD------&gt;&gt;'!$D$11:$D$16</definedName>
    <definedName name="___YR1" localSheetId="1">#REF!</definedName>
    <definedName name="___YR1" localSheetId="0">#REF!</definedName>
    <definedName name="___YR1">#REF!</definedName>
    <definedName name="___YR2" localSheetId="1">#REF!</definedName>
    <definedName name="___YR2" localSheetId="0">#REF!</definedName>
    <definedName name="___YR2">#REF!</definedName>
    <definedName name="__1__123Graph_ACHART_2" hidden="1">'[1]Not In Use HERE FORWARD------&gt;&gt;'!$C$11:$C$16</definedName>
    <definedName name="__2__123Graph_BCHART_2" hidden="1">'[1]Not In Use HERE FORWARD------&gt;&gt;'!$D$11:$D$16</definedName>
    <definedName name="__pa3" localSheetId="1">#REF!</definedName>
    <definedName name="__pa3" localSheetId="0">#REF!</definedName>
    <definedName name="__pa3">#REF!</definedName>
    <definedName name="__pa4" localSheetId="1">#REF!</definedName>
    <definedName name="__pa4" localSheetId="0">#REF!</definedName>
    <definedName name="__pa4">#REF!</definedName>
    <definedName name="__YR1" localSheetId="1">#REF!</definedName>
    <definedName name="__YR1" localSheetId="0">#REF!</definedName>
    <definedName name="__YR1">#REF!</definedName>
    <definedName name="__YR2" localSheetId="1">#REF!</definedName>
    <definedName name="__YR2" localSheetId="0">#REF!</definedName>
    <definedName name="__YR2">#REF!</definedName>
    <definedName name="_1__123Graph_ACHART_2" hidden="1">'[1]Not In Use HERE FORWARD------&gt;&gt;'!$C$11:$C$16</definedName>
    <definedName name="_1_0__123Grap" localSheetId="1" hidden="1">#REF!</definedName>
    <definedName name="_1_0__123Grap" localSheetId="0" hidden="1">#REF!</definedName>
    <definedName name="_1_0__123Grap" hidden="1">#REF!</definedName>
    <definedName name="_2__123Graph_ACHART_2" hidden="1">'[1]Not In Use HERE FORWARD------&gt;&gt;'!$C$11:$C$16</definedName>
    <definedName name="_2__123Graph_BCHART_2" hidden="1">'[1]Not In Use HERE FORWARD------&gt;&gt;'!$D$11:$D$16</definedName>
    <definedName name="_2_0__123Grap" localSheetId="1" hidden="1">#REF!</definedName>
    <definedName name="_2_0__123Grap" localSheetId="0" hidden="1">#REF!</definedName>
    <definedName name="_2_0__123Grap" hidden="1">#REF!</definedName>
    <definedName name="_4__123Graph_BCHART_2" hidden="1">'[1]Not In Use HERE FORWARD------&gt;&gt;'!$D$11:$D$16</definedName>
    <definedName name="_both" localSheetId="1">#REF!</definedName>
    <definedName name="_both" localSheetId="0">#REF!</definedName>
    <definedName name="_both">#REF!</definedName>
    <definedName name="_Fill" localSheetId="1" hidden="1">#REF!</definedName>
    <definedName name="_Fill" localSheetId="0" hidden="1">#REF!</definedName>
    <definedName name="_Fill" hidden="1">#REF!</definedName>
    <definedName name="_xlnm._FilterDatabase" localSheetId="3" hidden="1">'Activities (ENG)'!$G$5:$G$251</definedName>
    <definedName name="_xlnm._FilterDatabase" localSheetId="1" hidden="1">'Activities (UKR)'!$G$5:$G$251</definedName>
    <definedName name="_Key1" localSheetId="1" hidden="1">#REF!</definedName>
    <definedName name="_Key1" localSheetId="0" hidden="1">#REF!</definedName>
    <definedName name="_Key1" hidden="1">#REF!</definedName>
    <definedName name="_key2" localSheetId="1" hidden="1">#REF!</definedName>
    <definedName name="_key2" localSheetId="0" hidden="1">#REF!</definedName>
    <definedName name="_key2" hidden="1">#REF!</definedName>
    <definedName name="_ob1" localSheetId="1">#REF!</definedName>
    <definedName name="_ob1" localSheetId="0">#REF!</definedName>
    <definedName name="_ob1">#REF!</definedName>
    <definedName name="_ob2" localSheetId="1">#REF!</definedName>
    <definedName name="_ob2" localSheetId="0">#REF!</definedName>
    <definedName name="_ob2">#REF!</definedName>
    <definedName name="_ob3" localSheetId="1">#REF!</definedName>
    <definedName name="_ob3" localSheetId="0">#REF!</definedName>
    <definedName name="_ob3">#REF!</definedName>
    <definedName name="_Order1" hidden="1">0</definedName>
    <definedName name="_Order2" hidden="1">255</definedName>
    <definedName name="_rfa1" hidden="1">{"Yr1",#N/A,FALSE,"Budget Detail";"Yr2",#N/A,FALSE,"Budget Detail";"Yr3",#N/A,FALSE,"Budget Detail";"Yr4",#N/A,FALSE,"Budget Detail";"Yr5",#N/A,FALSE,"Budget Detail";"Total",#N/A,FALSE,"Budget Detail"}</definedName>
    <definedName name="_Sort" localSheetId="1" hidden="1">#REF!</definedName>
    <definedName name="_Sort" localSheetId="0" hidden="1">#REF!</definedName>
    <definedName name="_Sort" hidden="1">#REF!</definedName>
    <definedName name="_sort1" localSheetId="1" hidden="1">#REF!</definedName>
    <definedName name="_sort1" localSheetId="0" hidden="1">#REF!</definedName>
    <definedName name="_sort1" hidden="1">#REF!</definedName>
    <definedName name="_sort2" localSheetId="1" hidden="1">#REF!</definedName>
    <definedName name="_sort2" localSheetId="0" hidden="1">#REF!</definedName>
    <definedName name="_sort2" hidden="1">#REF!</definedName>
    <definedName name="_YR1" localSheetId="1">#REF!</definedName>
    <definedName name="_YR1" localSheetId="0">#REF!</definedName>
    <definedName name="_YR1">#REF!</definedName>
    <definedName name="_YR2" localSheetId="1">#REF!</definedName>
    <definedName name="_YR2" localSheetId="0">#REF!</definedName>
    <definedName name="_YR2">#REF!</definedName>
    <definedName name="ADA_Clusters">'[2]ADA Detail'!$E$14</definedName>
    <definedName name="ADA_Coordinators">'[2]ADA Detail'!$F$14</definedName>
    <definedName name="ADA_Schools">'[2]ADA Detail'!$D$14</definedName>
    <definedName name="Annual_Inflation_Rate">'[3] Detail'!$B$349</definedName>
    <definedName name="AUDtoGBP">1.72</definedName>
    <definedName name="blu">{"Yes","No"}</definedName>
    <definedName name="Both" localSheetId="1">'[3] Detail'!#REF!</definedName>
    <definedName name="Both" localSheetId="0">'[3] Detail'!#REF!</definedName>
    <definedName name="Both">'[3] Detail'!#REF!</definedName>
    <definedName name="BudgetDirectTotal">[3]Summary!$G$23</definedName>
    <definedName name="BudgetGrandTotal">[3]Summary!$G$37</definedName>
    <definedName name="BudgetTotal" localSheetId="1">#REF!</definedName>
    <definedName name="BudgetTotal" localSheetId="0">#REF!</definedName>
    <definedName name="BudgetTotal">#REF!</definedName>
    <definedName name="cgcgc" hidden="1">{"CACOST95",#N/A,FALSE,"CACOST_1000";"CA95REPORT",#N/A,FALSE,"CACOST_1000"}</definedName>
    <definedName name="Closeout_Actual_MV">'[4]Project Total'!$DU$89:$EH$112</definedName>
    <definedName name="Closeout_Forecast_MV">'[4]Project Total'!$GE$89:$GR$112</definedName>
    <definedName name="Closeout_Month">[4]Notes!$L$2:$L$15</definedName>
    <definedName name="COA_Map" localSheetId="1">#REF!</definedName>
    <definedName name="COA_Map" localSheetId="0">#REF!</definedName>
    <definedName name="COA_Map">#REF!</definedName>
    <definedName name="Code">#N/A</definedName>
    <definedName name="Contractual" localSheetId="1">#REF!</definedName>
    <definedName name="Contractual" localSheetId="0">#REF!</definedName>
    <definedName name="Contractual">#REF!</definedName>
    <definedName name="Cost">#N/A</definedName>
    <definedName name="Country_Inflation" localSheetId="1">[5]Detail!#REF!</definedName>
    <definedName name="Country_Inflation" localSheetId="0">[5]Detail!#REF!</definedName>
    <definedName name="Country_Inflation">[5]Detail!#REF!</definedName>
    <definedName name="dd" hidden="1">{"CACOST95",#N/A,FALSE,"CACOST_1000";"CA95REPORT",#N/A,FALSE,"CACOST_1000"}</definedName>
    <definedName name="ETBtoGBP">0.03437</definedName>
    <definedName name="Exchange">'[6]Pact Details'!$D$11</definedName>
    <definedName name="fgfg" hidden="1">{"CACOST95",#N/A,FALSE,"CACOST_1000";"CA95REPORT",#N/A,FALSE,"CACOST_1000"}</definedName>
    <definedName name="Fin">{"Yes","No"}</definedName>
    <definedName name="h" hidden="1">{"CACOST95",#N/A,FALSE,"CACOST_1000";"CA95REPORT",#N/A,FALSE,"CACOST_1000"}</definedName>
    <definedName name="HHH" hidden="1">{"Form DD",#N/A,FALSE,"DD";"EE",#N/A,FALSE,"EE";"Indirects",#N/A,FALSE,"DD"}</definedName>
    <definedName name="Impl_Actual_MV">'[4]Project Total'!$CG$63:$DV$86</definedName>
    <definedName name="Impl_Forecast_MV">'[4]Project Total'!$EQ$63:$GF$86</definedName>
    <definedName name="Impl_Month">[4]Notes!$J$2:$J$43</definedName>
    <definedName name="Inc_Actual_MV">'[4]Project Total'!$BY$36:$CH$60</definedName>
    <definedName name="Inc_Forecast_MV">'[4]Project Total'!$EI$36:$ER$60</definedName>
    <definedName name="Inc_Month">[4]Notes!$H$2:$H$11</definedName>
    <definedName name="Inputs_YesNo">{"Yes","No"}</definedName>
    <definedName name="LTorST">[7]Data!$C$2:$C$5</definedName>
    <definedName name="Merit1" localSheetId="1">'[8]Adam''s budget'!#REF!</definedName>
    <definedName name="Merit1" localSheetId="0">'[8]Adam''s budget'!#REF!</definedName>
    <definedName name="Merit1">'[8]Adam''s budget'!#REF!</definedName>
    <definedName name="ODA_Clusters">'[2]ODA Detail'!$E$17</definedName>
    <definedName name="ODA_Coordinators">'[2]ODA Detail'!$F$17</definedName>
    <definedName name="ODA_Schools">'[2]ODA Detail'!$D$17</definedName>
    <definedName name="ODC" localSheetId="1">#REF!</definedName>
    <definedName name="ODC" localSheetId="0">#REF!</definedName>
    <definedName name="ODC">#REF!</definedName>
    <definedName name="OUTPUT" localSheetId="1">'[9]0210-YTDDetail'!#REF!</definedName>
    <definedName name="OUTPUT" localSheetId="0">'[9]0210-YTDDetail'!#REF!</definedName>
    <definedName name="OUTPUT">'[9]0210-YTDDetail'!#REF!</definedName>
    <definedName name="OUTPUT_3" localSheetId="1">#REF!</definedName>
    <definedName name="OUTPUT_3" localSheetId="0">#REF!</definedName>
    <definedName name="OUTPUT_3">#REF!</definedName>
    <definedName name="output2" localSheetId="1">'[9]0210-YTDDetail'!#REF!</definedName>
    <definedName name="output2" localSheetId="0">'[9]0210-YTDDetail'!#REF!</definedName>
    <definedName name="output2">'[9]0210-YTDDetail'!#REF!</definedName>
    <definedName name="output2_3" localSheetId="1">#REF!</definedName>
    <definedName name="output2_3" localSheetId="0">#REF!</definedName>
    <definedName name="output2_3">#REF!</definedName>
    <definedName name="PerCurrRpt">[10]Data!$G$8</definedName>
    <definedName name="Personnel" localSheetId="1">#REF!</definedName>
    <definedName name="Personnel" localSheetId="0">#REF!</definedName>
    <definedName name="Personnel">#REF!</definedName>
    <definedName name="PHCC">[11]Facilities!$H$10</definedName>
    <definedName name="PHCU">[11]Facilities!$G$10</definedName>
    <definedName name="print_ar2" localSheetId="1">#REF!</definedName>
    <definedName name="print_ar2" localSheetId="0">#REF!</definedName>
    <definedName name="print_ar2">#REF!</definedName>
    <definedName name="_xlnm.Print_Area" localSheetId="3">'Activities (ENG)'!$A$1:$D$233</definedName>
    <definedName name="_xlnm.Print_Area" localSheetId="1">'Activities (UKR)'!$A$1:$D$233</definedName>
    <definedName name="_xlnm.Print_Area" localSheetId="0">#REF!</definedName>
    <definedName name="_xlnm.Print_Area">#REF!</definedName>
    <definedName name="_xlnm.Print_Titles" localSheetId="3">'Activities (ENG)'!$1:$5</definedName>
    <definedName name="_xlnm.Print_Titles" localSheetId="1">'Activities (UKR)'!$1:$5</definedName>
    <definedName name="_xlnm.Print_Titles" localSheetId="0">#REF!</definedName>
    <definedName name="_xlnm.Print_Titles">#REF!</definedName>
    <definedName name="PRINT_TITLES_MI" localSheetId="1">#REF!</definedName>
    <definedName name="PRINT_TITLES_MI" localSheetId="0">#REF!</definedName>
    <definedName name="PRINT_TITLES_MI">#REF!</definedName>
    <definedName name="projecttype">[12]Sheet2!$A$2:$A$5</definedName>
    <definedName name="rDataset" localSheetId="1">#REF!</definedName>
    <definedName name="rDataset" localSheetId="0">#REF!</definedName>
    <definedName name="rDataset">#REF!</definedName>
    <definedName name="REST_Clusters">'[2]REST Detail'!$E$14</definedName>
    <definedName name="REST_Coordinators">'[2]REST Detail'!$F$14</definedName>
    <definedName name="REST_Schools">'[2]REST Detail'!$D$14</definedName>
    <definedName name="rfa" hidden="1">{"Yr1",#N/A,FALSE,"Budget Detail";"Yr2",#N/A,FALSE,"Budget Detail";"Yr3",#N/A,FALSE,"Budget Detail";"Yr4",#N/A,FALSE,"Budget Detail";"Yr5",#N/A,FALSE,"Budget Detail";"Total",#N/A,FALSE,"Budget Detail"}</definedName>
    <definedName name="RWPL" localSheetId="1">#REF!</definedName>
    <definedName name="RWPL" localSheetId="0">#REF!</definedName>
    <definedName name="RWPL">#REF!</definedName>
    <definedName name="SAAD_Clusters">'[2]SAAD Detail'!$E$14</definedName>
    <definedName name="SAAD_Coordinators">'[2]SAAD Detail'!$F$14</definedName>
    <definedName name="SAAD_Schools">'[2]SAAD Detail'!$D$14</definedName>
    <definedName name="Select_Type">'[4]Project Total'!$CA$3:$CA$5</definedName>
    <definedName name="Subwards">[3]Summary!$G$25</definedName>
    <definedName name="Supplies" localSheetId="1">#REF!</definedName>
    <definedName name="Supplies" localSheetId="0">#REF!</definedName>
    <definedName name="Supplies">#REF!</definedName>
    <definedName name="tableHeaders" localSheetId="1">#REF!</definedName>
    <definedName name="tableHeaders" localSheetId="0">#REF!</definedName>
    <definedName name="tableHeaders">#REF!</definedName>
    <definedName name="tableInputs" localSheetId="1">#REF!</definedName>
    <definedName name="tableInputs" localSheetId="0">#REF!</definedName>
    <definedName name="tableInputs">#REF!</definedName>
    <definedName name="Technical_Sector" localSheetId="1">#REF!</definedName>
    <definedName name="Technical_Sector" localSheetId="0">#REF!</definedName>
    <definedName name="Technical_Sector">#REF!</definedName>
    <definedName name="TOTAL" hidden="1">{"CACOST95",#N/A,FALSE,"CACOST_1000";"CA95REPORT",#N/A,FALSE,"CACOST_1000"}</definedName>
    <definedName name="Total_Actual_MV">'[4]Project Total'!$BY$7:$EH$30</definedName>
    <definedName name="Total_Forecast_MV">'[4]Project Total'!$EI$7:$GR$30</definedName>
    <definedName name="Total_Month">[4]Notes!$N$2:$N$63</definedName>
    <definedName name="totmile" localSheetId="1">'[13]SiG FR'!#REF!</definedName>
    <definedName name="totmile" localSheetId="0">'[13]SiG FR'!#REF!</definedName>
    <definedName name="totmile">'[13]SiG FR'!#REF!</definedName>
    <definedName name="totmile_3" localSheetId="1">#REF!</definedName>
    <definedName name="totmile_3" localSheetId="0">#REF!</definedName>
    <definedName name="totmile_3">#REF!</definedName>
    <definedName name="tottask" localSheetId="1">'[13]SiG FR'!#REF!</definedName>
    <definedName name="tottask" localSheetId="0">'[13]SiG FR'!#REF!</definedName>
    <definedName name="tottask">'[13]SiG FR'!#REF!</definedName>
    <definedName name="tottask_3" localSheetId="1">#REF!</definedName>
    <definedName name="tottask_3" localSheetId="0">#REF!</definedName>
    <definedName name="tottask_3">#REF!</definedName>
    <definedName name="Travel" localSheetId="1">#REF!</definedName>
    <definedName name="Travel" localSheetId="0">#REF!</definedName>
    <definedName name="Travel">#REF!</definedName>
    <definedName name="USD">0.85</definedName>
    <definedName name="USDtoGBP">0.643</definedName>
    <definedName name="vYear1Inflation" localSheetId="1">1 + vInflation</definedName>
    <definedName name="vYear1Inflation" localSheetId="0">1 + vInflation</definedName>
    <definedName name="vYear1Inflation">1 + vInflation</definedName>
    <definedName name="wa" localSheetId="1">#REF!</definedName>
    <definedName name="wa" localSheetId="0">#REF!</definedName>
    <definedName name="wa">#REF!</definedName>
    <definedName name="warm.mali" hidden="1">{"sum",#N/A,FALSE,"Summary";"admin1",#N/A,FALSE,"Admin";"admin2",#N/A,FALSE,"Admin";"admin3",#N/A,FALSE,"Admin";"nat",#N/A,FALSE,"Natugo";"irri1",#N/A,FALSE,"Irrigation";"irri2",#N/A,FALSE,"Irrigation";"oil1",#N/A,FALSE,"Press and Sesame";"oil2",#N/A,FALSE,"Press and Sesame";"stove1",#N/A,FALSE,"Stove";"stove2",#N/A,FALSE,"Stove"}</definedName>
    <definedName name="wrn.All._.Grant._.Forms." hidden="1">{"Form DD",#N/A,FALSE,"DD";"EE",#N/A,FALSE,"EE";"Indirects",#N/A,FALSE,"DD"}</definedName>
    <definedName name="wrn.cdra._.Total._.budget.2" hidden="1">{"Yr1",#N/A,FALSE,"Budget Detail";"Yr2",#N/A,FALSE,"Budget Detail";"Yr3",#N/A,FALSE,"Budget Detail";"Yr4",#N/A,FALSE,"Budget Detail";"Yr5",#N/A,FALSE,"Budget Detail";"Total",#N/A,FALSE,"Budget Detail"}</definedName>
    <definedName name="wrn.cdra._.total._.Budget.5" hidden="1">{"Yr1",#N/A,FALSE,"Budget Detail";"Yr2",#N/A,FALSE,"Budget Detail";"Yr3",#N/A,FALSE,"Budget Detail";"Yr4",#N/A,FALSE,"Budget Detail";"Yr5",#N/A,FALSE,"Budget Detail";"Total",#N/A,FALSE,"Budget Detail"}</definedName>
    <definedName name="wrn.CRDA._.Total._.Budget." hidden="1">{"Yr1",#N/A,FALSE,"Budget Detail";"Yr2",#N/A,FALSE,"Budget Detail";"Yr3",#N/A,FALSE,"Budget Detail";"Yr4",#N/A,FALSE,"Budget Detail";"Yr5",#N/A,FALSE,"Budget Detail";"Total",#N/A,FALSE,"Budget Detail"}</definedName>
    <definedName name="wrn.crda._.Total._.budget.1" hidden="1">{"Yr1",#N/A,FALSE,"Budget Detail";"Yr2",#N/A,FALSE,"Budget Detail";"Yr3",#N/A,FALSE,"Budget Detail";"Yr4",#N/A,FALSE,"Budget Detail";"Yr5",#N/A,FALSE,"Budget Detail";"Total",#N/A,FALSE,"Budget Detail"}</definedName>
    <definedName name="wrn.crda._.Total._.budget.3" hidden="1">{"Yr1",#N/A,FALSE,"Budget Detail";"Yr2",#N/A,FALSE,"Budget Detail";"Yr3",#N/A,FALSE,"Budget Detail";"Yr4",#N/A,FALSE,"Budget Detail";"Yr5",#N/A,FALSE,"Budget Detail";"Total",#N/A,FALSE,"Budget Detail"}</definedName>
    <definedName name="wrn.crda._.Total._.Budget.4" hidden="1">{"Yr1",#N/A,FALSE,"Budget Detail";"Yr2",#N/A,FALSE,"Budget Detail";"Yr3",#N/A,FALSE,"Budget Detail";"Yr4",#N/A,FALSE,"Budget Detail";"Yr5",#N/A,FALSE,"Budget Detail";"Total",#N/A,FALSE,"Budget Detail"}</definedName>
    <definedName name="wrn.mali." hidden="1">{"sum",#N/A,FALSE,"Summary";"admin1",#N/A,FALSE,"Admin";"admin2",#N/A,FALSE,"Admin";"admin3",#N/A,FALSE,"Admin";"nat",#N/A,FALSE,"Natugo";"irri1",#N/A,FALSE,"Irrigation";"irri2",#N/A,FALSE,"Irrigation";"oil1",#N/A,FALSE,"Press and Sesame";"oil2",#N/A,FALSE,"Press and Sesame";"stove1",#N/A,FALSE,"Stove";"stove2",#N/A,FALSE,"Stove"}</definedName>
    <definedName name="wrn.Print_Detail_And_Summary." hidden="1">{"ViewPreCalc",#N/A,TRUE,"PreCalc";"ViewSummary",#N/A,TRUE,"Summary "}</definedName>
    <definedName name="wrn.Summary._.1._.Year." hidden="1">{"One Year",#N/A,FALSE,"Summary"}</definedName>
    <definedName name="wrn.TOTALCACOST." hidden="1">{"CACOST95",#N/A,FALSE,"CACOST_1000";"CA95REPORT",#N/A,FALSE,"CACOST_1000"}</definedName>
    <definedName name="Year1" localSheetId="1">#REF!</definedName>
    <definedName name="Year1" localSheetId="0">#REF!</definedName>
    <definedName name="Year1">#REF!</definedName>
    <definedName name="yishak" localSheetId="1">#REF!</definedName>
    <definedName name="yishak" localSheetId="0">#REF!</definedName>
    <definedName name="yishak">#REF!</definedName>
    <definedName name="Z_2C0EBF26_03D8_4655_ADE0_D983B90C533C_.wvu.PrintArea" localSheetId="1" hidden="1">#REF!</definedName>
    <definedName name="Z_2C0EBF26_03D8_4655_ADE0_D983B90C533C_.wvu.PrintArea" localSheetId="0" hidden="1">#REF!</definedName>
    <definedName name="Z_2C0EBF26_03D8_4655_ADE0_D983B90C533C_.wvu.PrintArea" hidden="1">#REF!</definedName>
    <definedName name="Z_3AA9B779_9FFE_4B99_A3E4_61EB415D9DB8_.wvu.PrintArea" localSheetId="1" hidden="1">#REF!</definedName>
    <definedName name="Z_3AA9B779_9FFE_4B99_A3E4_61EB415D9DB8_.wvu.PrintArea" localSheetId="0" hidden="1">#REF!</definedName>
    <definedName name="Z_3AA9B779_9FFE_4B99_A3E4_61EB415D9DB8_.wvu.PrintArea" hidden="1">#REF!</definedName>
    <definedName name="Z_4FC45848_D598_11D4_A367_0050DABB7AF0_.wvu.PrintArea" localSheetId="1" hidden="1">#REF!</definedName>
    <definedName name="Z_4FC45848_D598_11D4_A367_0050DABB7AF0_.wvu.PrintArea" localSheetId="0" hidden="1">#REF!</definedName>
    <definedName name="Z_4FC45848_D598_11D4_A367_0050DABB7AF0_.wvu.PrintArea" hidden="1">#REF!</definedName>
    <definedName name="Z_60362E38_49EC_4B44_8FA8_9B1B243B8014_.wvu.PrintArea" localSheetId="1" hidden="1">#REF!</definedName>
    <definedName name="Z_60362E38_49EC_4B44_8FA8_9B1B243B8014_.wvu.PrintArea" localSheetId="0" hidden="1">#REF!</definedName>
    <definedName name="Z_60362E38_49EC_4B44_8FA8_9B1B243B8014_.wvu.PrintArea" hidden="1">#REF!</definedName>
    <definedName name="Z_83AE8DA7_8698_48D7_8DCE_97A773C881B0_.wvu.PrintArea" localSheetId="1" hidden="1">#REF!</definedName>
    <definedName name="Z_83AE8DA7_8698_48D7_8DCE_97A773C881B0_.wvu.PrintArea" localSheetId="0" hidden="1">#REF!</definedName>
    <definedName name="Z_83AE8DA7_8698_48D7_8DCE_97A773C881B0_.wvu.PrintArea" hidden="1">#REF!</definedName>
    <definedName name="Z_9A0B9AB4_B937_4A56_A7AE_F419F939252C_.wvu.PrintArea" localSheetId="1" hidden="1">#REF!</definedName>
    <definedName name="Z_9A0B9AB4_B937_4A56_A7AE_F419F939252C_.wvu.PrintArea" localSheetId="0" hidden="1">#REF!</definedName>
    <definedName name="Z_9A0B9AB4_B937_4A56_A7AE_F419F939252C_.wvu.PrintArea" hidden="1">#REF!</definedName>
    <definedName name="Z_9BC087A0_2A0A_4D42_A8B3_34D2C81B427E_.wvu.PrintArea" localSheetId="1" hidden="1">#REF!</definedName>
    <definedName name="Z_9BC087A0_2A0A_4D42_A8B3_34D2C81B427E_.wvu.PrintArea" localSheetId="0" hidden="1">#REF!</definedName>
    <definedName name="Z_9BC087A0_2A0A_4D42_A8B3_34D2C81B427E_.wvu.PrintArea" hidden="1">#REF!</definedName>
    <definedName name="Z_E60CC575_1F45_4FAF_835B_800319184A7E_.wvu.PrintArea" localSheetId="1" hidden="1">#REF!</definedName>
    <definedName name="Z_E60CC575_1F45_4FAF_835B_800319184A7E_.wvu.PrintArea" localSheetId="0" hidden="1">#REF!</definedName>
    <definedName name="Z_E60CC575_1F45_4FAF_835B_800319184A7E_.wvu.PrintArea" hidden="1">#REF!</definedName>
    <definedName name="Z_FCBCDD22_62DD_44EC_BFA3_3C442CCC2FC0_.wvu.PrintArea" localSheetId="1" hidden="1">#REF!</definedName>
    <definedName name="Z_FCBCDD22_62DD_44EC_BFA3_3C442CCC2FC0_.wvu.PrintArea" localSheetId="0" hidden="1">#REF!</definedName>
    <definedName name="Z_FCBCDD22_62DD_44EC_BFA3_3C442CCC2FC0_.wvu.PrintArea"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6" i="4" l="1"/>
  <c r="D226" i="4" s="1"/>
  <c r="G226" i="4" s="1"/>
  <c r="C211" i="4"/>
  <c r="C196" i="4"/>
  <c r="D196" i="4" s="1"/>
  <c r="G196" i="4" s="1"/>
  <c r="C181" i="4"/>
  <c r="D181" i="4" s="1"/>
  <c r="G181" i="4" s="1"/>
  <c r="C166" i="4"/>
  <c r="C151" i="4"/>
  <c r="C136" i="4"/>
  <c r="D136" i="4" s="1"/>
  <c r="G136" i="4" s="1"/>
  <c r="C121" i="4"/>
  <c r="D121" i="4" s="1"/>
  <c r="G121" i="4" s="1"/>
  <c r="C106" i="4"/>
  <c r="C91" i="4"/>
  <c r="C76" i="4"/>
  <c r="D76" i="4" s="1"/>
  <c r="G76" i="4" s="1"/>
  <c r="C61" i="4"/>
  <c r="D61" i="4" s="1"/>
  <c r="G61" i="4" s="1"/>
  <c r="C46" i="4"/>
  <c r="D46" i="4" s="1"/>
  <c r="G46" i="4" s="1"/>
  <c r="C31" i="4"/>
  <c r="C226" i="1"/>
  <c r="C211" i="1"/>
  <c r="C196" i="1"/>
  <c r="C181" i="1"/>
  <c r="C166" i="1"/>
  <c r="C151" i="1"/>
  <c r="C136" i="1"/>
  <c r="C121" i="1"/>
  <c r="C106" i="1"/>
  <c r="C91" i="1"/>
  <c r="C76" i="1"/>
  <c r="C61" i="1"/>
  <c r="C46" i="1"/>
  <c r="C31" i="1"/>
  <c r="C16" i="1"/>
  <c r="D10" i="2"/>
  <c r="D11" i="2"/>
  <c r="D12" i="2"/>
  <c r="D13" i="2"/>
  <c r="D14" i="2"/>
  <c r="C10" i="2"/>
  <c r="C11" i="2"/>
  <c r="C12" i="2"/>
  <c r="C13" i="2"/>
  <c r="C14" i="2"/>
  <c r="C15" i="2"/>
  <c r="B11" i="2"/>
  <c r="B12" i="2"/>
  <c r="B13" i="2"/>
  <c r="B14" i="2"/>
  <c r="B10" i="2"/>
  <c r="D10" i="3"/>
  <c r="D11" i="3"/>
  <c r="D12" i="3"/>
  <c r="D13" i="3"/>
  <c r="D14" i="3"/>
  <c r="C15" i="3"/>
  <c r="C16" i="4"/>
  <c r="D16" i="4" s="1"/>
  <c r="G16" i="4" s="1"/>
  <c r="C14" i="4"/>
  <c r="C17" i="4"/>
  <c r="A250" i="4"/>
  <c r="A249" i="4"/>
  <c r="A248" i="4"/>
  <c r="A247" i="4"/>
  <c r="A246" i="4"/>
  <c r="A245" i="4"/>
  <c r="A244" i="4"/>
  <c r="A243" i="4"/>
  <c r="A242" i="4"/>
  <c r="A241" i="4"/>
  <c r="A240" i="4"/>
  <c r="A239" i="4"/>
  <c r="A238" i="4"/>
  <c r="A237" i="4"/>
  <c r="A236" i="4"/>
  <c r="C229" i="4"/>
  <c r="D229" i="4" s="1"/>
  <c r="G229" i="4" s="1"/>
  <c r="C228" i="4"/>
  <c r="D228" i="4" s="1"/>
  <c r="G228" i="4" s="1"/>
  <c r="C227" i="4"/>
  <c r="D227" i="4" s="1"/>
  <c r="G227" i="4" s="1"/>
  <c r="C225" i="4"/>
  <c r="D225" i="4" s="1"/>
  <c r="G225" i="4" s="1"/>
  <c r="C224" i="4"/>
  <c r="D224" i="4" s="1"/>
  <c r="D222" i="4"/>
  <c r="D221" i="4"/>
  <c r="D220" i="4"/>
  <c r="D219" i="4"/>
  <c r="D218" i="4"/>
  <c r="C214" i="4"/>
  <c r="D214" i="4" s="1"/>
  <c r="G214" i="4" s="1"/>
  <c r="C213" i="4"/>
  <c r="D213" i="4" s="1"/>
  <c r="G213" i="4" s="1"/>
  <c r="C212" i="4"/>
  <c r="D212" i="4" s="1"/>
  <c r="G212" i="4" s="1"/>
  <c r="D211" i="4"/>
  <c r="G211" i="4" s="1"/>
  <c r="C210" i="4"/>
  <c r="D210" i="4" s="1"/>
  <c r="G210" i="4" s="1"/>
  <c r="C209" i="4"/>
  <c r="D209" i="4" s="1"/>
  <c r="D207" i="4"/>
  <c r="D206" i="4"/>
  <c r="D205" i="4"/>
  <c r="D204" i="4"/>
  <c r="D203" i="4"/>
  <c r="C199" i="4"/>
  <c r="D199" i="4" s="1"/>
  <c r="G199" i="4" s="1"/>
  <c r="C198" i="4"/>
  <c r="D198" i="4" s="1"/>
  <c r="G198" i="4" s="1"/>
  <c r="C197" i="4"/>
  <c r="D197" i="4" s="1"/>
  <c r="G197" i="4" s="1"/>
  <c r="C195" i="4"/>
  <c r="C194" i="4"/>
  <c r="D194" i="4" s="1"/>
  <c r="D192" i="4"/>
  <c r="D191" i="4"/>
  <c r="D190" i="4"/>
  <c r="D189" i="4"/>
  <c r="D188" i="4"/>
  <c r="C184" i="4"/>
  <c r="D184" i="4" s="1"/>
  <c r="G184" i="4" s="1"/>
  <c r="C183" i="4"/>
  <c r="D183" i="4" s="1"/>
  <c r="G183" i="4" s="1"/>
  <c r="C182" i="4"/>
  <c r="D182" i="4" s="1"/>
  <c r="G182" i="4" s="1"/>
  <c r="C180" i="4"/>
  <c r="D180" i="4" s="1"/>
  <c r="G180" i="4" s="1"/>
  <c r="C179" i="4"/>
  <c r="D179" i="4" s="1"/>
  <c r="D177" i="4"/>
  <c r="D176" i="4"/>
  <c r="D175" i="4"/>
  <c r="D174" i="4"/>
  <c r="D173" i="4"/>
  <c r="C169" i="4"/>
  <c r="D169" i="4" s="1"/>
  <c r="G169" i="4" s="1"/>
  <c r="C168" i="4"/>
  <c r="D168" i="4" s="1"/>
  <c r="G168" i="4" s="1"/>
  <c r="C167" i="4"/>
  <c r="D167" i="4" s="1"/>
  <c r="G167" i="4" s="1"/>
  <c r="D166" i="4"/>
  <c r="G166" i="4" s="1"/>
  <c r="C165" i="4"/>
  <c r="D165" i="4" s="1"/>
  <c r="G165" i="4" s="1"/>
  <c r="C164" i="4"/>
  <c r="D164" i="4" s="1"/>
  <c r="D162" i="4"/>
  <c r="D161" i="4"/>
  <c r="D160" i="4"/>
  <c r="D159" i="4"/>
  <c r="D158" i="4"/>
  <c r="C154" i="4"/>
  <c r="D154" i="4" s="1"/>
  <c r="G154" i="4" s="1"/>
  <c r="C153" i="4"/>
  <c r="D153" i="4" s="1"/>
  <c r="G153" i="4" s="1"/>
  <c r="C152" i="4"/>
  <c r="D152" i="4" s="1"/>
  <c r="G152" i="4" s="1"/>
  <c r="D151" i="4"/>
  <c r="G151" i="4" s="1"/>
  <c r="C150" i="4"/>
  <c r="D150" i="4" s="1"/>
  <c r="G150" i="4" s="1"/>
  <c r="C149" i="4"/>
  <c r="D149" i="4" s="1"/>
  <c r="D147" i="4"/>
  <c r="D146" i="4"/>
  <c r="D145" i="4"/>
  <c r="D144" i="4"/>
  <c r="D143" i="4"/>
  <c r="C139" i="4"/>
  <c r="D139" i="4" s="1"/>
  <c r="G139" i="4" s="1"/>
  <c r="C138" i="4"/>
  <c r="D138" i="4" s="1"/>
  <c r="G138" i="4" s="1"/>
  <c r="C137" i="4"/>
  <c r="D137" i="4" s="1"/>
  <c r="G137" i="4" s="1"/>
  <c r="C135" i="4"/>
  <c r="D135" i="4" s="1"/>
  <c r="G135" i="4" s="1"/>
  <c r="C134" i="4"/>
  <c r="D134" i="4" s="1"/>
  <c r="D132" i="4"/>
  <c r="D131" i="4"/>
  <c r="D130" i="4"/>
  <c r="D129" i="4"/>
  <c r="D128" i="4"/>
  <c r="C124" i="4"/>
  <c r="D124" i="4" s="1"/>
  <c r="G124" i="4" s="1"/>
  <c r="C123" i="4"/>
  <c r="D123" i="4" s="1"/>
  <c r="G123" i="4" s="1"/>
  <c r="C122" i="4"/>
  <c r="D122" i="4" s="1"/>
  <c r="G122" i="4" s="1"/>
  <c r="C120" i="4"/>
  <c r="D120" i="4" s="1"/>
  <c r="G120" i="4" s="1"/>
  <c r="C119" i="4"/>
  <c r="D119" i="4" s="1"/>
  <c r="D117" i="4"/>
  <c r="D116" i="4"/>
  <c r="D115" i="4"/>
  <c r="D114" i="4"/>
  <c r="D113" i="4"/>
  <c r="C109" i="4"/>
  <c r="D109" i="4" s="1"/>
  <c r="G109" i="4" s="1"/>
  <c r="C108" i="4"/>
  <c r="D108" i="4" s="1"/>
  <c r="G108" i="4" s="1"/>
  <c r="C107" i="4"/>
  <c r="D107" i="4" s="1"/>
  <c r="G107" i="4" s="1"/>
  <c r="D106" i="4"/>
  <c r="G106" i="4" s="1"/>
  <c r="C105" i="4"/>
  <c r="D105" i="4" s="1"/>
  <c r="G105" i="4" s="1"/>
  <c r="C104" i="4"/>
  <c r="D104" i="4" s="1"/>
  <c r="D102" i="4"/>
  <c r="D101" i="4"/>
  <c r="D100" i="4"/>
  <c r="D99" i="4"/>
  <c r="D98" i="4"/>
  <c r="C94" i="4"/>
  <c r="D94" i="4" s="1"/>
  <c r="G94" i="4" s="1"/>
  <c r="C93" i="4"/>
  <c r="D93" i="4" s="1"/>
  <c r="G93" i="4" s="1"/>
  <c r="C92" i="4"/>
  <c r="D92" i="4" s="1"/>
  <c r="G92" i="4" s="1"/>
  <c r="D91" i="4"/>
  <c r="G91" i="4" s="1"/>
  <c r="C90" i="4"/>
  <c r="D90" i="4" s="1"/>
  <c r="G90" i="4" s="1"/>
  <c r="C89" i="4"/>
  <c r="D89" i="4" s="1"/>
  <c r="D87" i="4"/>
  <c r="D86" i="4"/>
  <c r="D85" i="4"/>
  <c r="D84" i="4"/>
  <c r="D83" i="4"/>
  <c r="C79" i="4"/>
  <c r="D79" i="4" s="1"/>
  <c r="G79" i="4" s="1"/>
  <c r="C78" i="4"/>
  <c r="D78" i="4" s="1"/>
  <c r="G78" i="4" s="1"/>
  <c r="C77" i="4"/>
  <c r="D77" i="4" s="1"/>
  <c r="G77" i="4" s="1"/>
  <c r="C75" i="4"/>
  <c r="D75" i="4" s="1"/>
  <c r="G75" i="4" s="1"/>
  <c r="C74" i="4"/>
  <c r="D72" i="4"/>
  <c r="D71" i="4"/>
  <c r="D70" i="4"/>
  <c r="D69" i="4"/>
  <c r="D68" i="4"/>
  <c r="C64" i="4"/>
  <c r="D64" i="4" s="1"/>
  <c r="G64" i="4" s="1"/>
  <c r="C63" i="4"/>
  <c r="D63" i="4" s="1"/>
  <c r="G63" i="4" s="1"/>
  <c r="C62" i="4"/>
  <c r="D62" i="4" s="1"/>
  <c r="G62" i="4" s="1"/>
  <c r="C60" i="4"/>
  <c r="D60" i="4" s="1"/>
  <c r="G60" i="4" s="1"/>
  <c r="C59" i="4"/>
  <c r="D57" i="4"/>
  <c r="D56" i="4"/>
  <c r="D55" i="4"/>
  <c r="D54" i="4"/>
  <c r="D53" i="4"/>
  <c r="C49" i="4"/>
  <c r="D49" i="4" s="1"/>
  <c r="G49" i="4" s="1"/>
  <c r="C48" i="4"/>
  <c r="D48" i="4" s="1"/>
  <c r="G48" i="4" s="1"/>
  <c r="C47" i="4"/>
  <c r="D47" i="4" s="1"/>
  <c r="G47" i="4" s="1"/>
  <c r="C45" i="4"/>
  <c r="D45" i="4" s="1"/>
  <c r="G45" i="4" s="1"/>
  <c r="C44" i="4"/>
  <c r="D44" i="4" s="1"/>
  <c r="D42" i="4"/>
  <c r="D41" i="4"/>
  <c r="D40" i="4"/>
  <c r="D39" i="4"/>
  <c r="D38" i="4"/>
  <c r="C34" i="4"/>
  <c r="D34" i="4" s="1"/>
  <c r="G34" i="4" s="1"/>
  <c r="C33" i="4"/>
  <c r="D33" i="4" s="1"/>
  <c r="G33" i="4" s="1"/>
  <c r="C32" i="4"/>
  <c r="D32" i="4" s="1"/>
  <c r="G32" i="4" s="1"/>
  <c r="D31" i="4"/>
  <c r="G31" i="4" s="1"/>
  <c r="C30" i="4"/>
  <c r="D30" i="4" s="1"/>
  <c r="G30" i="4" s="1"/>
  <c r="C29" i="4"/>
  <c r="D27" i="4"/>
  <c r="D26" i="4"/>
  <c r="D25" i="4"/>
  <c r="D24" i="4"/>
  <c r="D23" i="4"/>
  <c r="C19" i="4"/>
  <c r="D19" i="4" s="1"/>
  <c r="G19" i="4" s="1"/>
  <c r="C18" i="4"/>
  <c r="D18" i="4" s="1"/>
  <c r="G18" i="4" s="1"/>
  <c r="D17" i="4"/>
  <c r="G17" i="4" s="1"/>
  <c r="C15" i="4"/>
  <c r="D15" i="4" s="1"/>
  <c r="G15" i="4" s="1"/>
  <c r="D12" i="4"/>
  <c r="D11" i="4"/>
  <c r="D10" i="4"/>
  <c r="D9" i="4"/>
  <c r="D8" i="4"/>
  <c r="C200" i="4" l="1"/>
  <c r="C248" i="4" s="1"/>
  <c r="C80" i="4"/>
  <c r="C240" i="4" s="1"/>
  <c r="C20" i="4"/>
  <c r="C236" i="4" s="1"/>
  <c r="D195" i="4"/>
  <c r="G195" i="4" s="1"/>
  <c r="C65" i="4"/>
  <c r="C239" i="4" s="1"/>
  <c r="C230" i="4"/>
  <c r="C250" i="4" s="1"/>
  <c r="C215" i="4"/>
  <c r="C249" i="4" s="1"/>
  <c r="C35" i="4"/>
  <c r="C237" i="4" s="1"/>
  <c r="D230" i="4"/>
  <c r="G224" i="4"/>
  <c r="D185" i="4"/>
  <c r="G179" i="4"/>
  <c r="G194" i="4"/>
  <c r="G44" i="4"/>
  <c r="D50" i="4"/>
  <c r="D215" i="4"/>
  <c r="G209" i="4"/>
  <c r="C50" i="4"/>
  <c r="C238" i="4" s="1"/>
  <c r="D14" i="4"/>
  <c r="D29" i="4"/>
  <c r="C155" i="4"/>
  <c r="C245" i="4" s="1"/>
  <c r="C170" i="4"/>
  <c r="C246" i="4" s="1"/>
  <c r="D74" i="4"/>
  <c r="C125" i="4"/>
  <c r="C243" i="4" s="1"/>
  <c r="D59" i="4"/>
  <c r="C95" i="4"/>
  <c r="C241" i="4" s="1"/>
  <c r="C110" i="4"/>
  <c r="C242" i="4" s="1"/>
  <c r="C140" i="4"/>
  <c r="C244" i="4" s="1"/>
  <c r="C185" i="4"/>
  <c r="C247" i="4" s="1"/>
  <c r="D95" i="4"/>
  <c r="G89" i="4"/>
  <c r="D110" i="4"/>
  <c r="G104" i="4"/>
  <c r="D125" i="4"/>
  <c r="G119" i="4"/>
  <c r="D140" i="4"/>
  <c r="G134" i="4"/>
  <c r="D155" i="4"/>
  <c r="G149" i="4"/>
  <c r="D170" i="4"/>
  <c r="G164" i="4"/>
  <c r="D200" i="4" l="1"/>
  <c r="D244" i="4"/>
  <c r="G140" i="4"/>
  <c r="G133" i="4"/>
  <c r="G132" i="4"/>
  <c r="G130" i="4"/>
  <c r="G128" i="4"/>
  <c r="G129" i="4"/>
  <c r="G127" i="4"/>
  <c r="G131" i="4"/>
  <c r="G110" i="4"/>
  <c r="G103" i="4"/>
  <c r="G102" i="4"/>
  <c r="G100" i="4"/>
  <c r="G98" i="4"/>
  <c r="D242" i="4"/>
  <c r="G101" i="4"/>
  <c r="G97" i="4"/>
  <c r="G99" i="4"/>
  <c r="D35" i="4"/>
  <c r="G29" i="4"/>
  <c r="G215" i="4"/>
  <c r="G208" i="4"/>
  <c r="G207" i="4"/>
  <c r="G205" i="4"/>
  <c r="G203" i="4"/>
  <c r="D249" i="4"/>
  <c r="G206" i="4"/>
  <c r="G202" i="4"/>
  <c r="G204" i="4"/>
  <c r="C251" i="4"/>
  <c r="G185" i="4"/>
  <c r="G178" i="4"/>
  <c r="D247" i="4"/>
  <c r="G177" i="4"/>
  <c r="G175" i="4"/>
  <c r="G173" i="4"/>
  <c r="G176" i="4"/>
  <c r="G172" i="4"/>
  <c r="G174" i="4"/>
  <c r="G59" i="4"/>
  <c r="D65" i="4"/>
  <c r="C233" i="4"/>
  <c r="G170" i="4"/>
  <c r="G163" i="4"/>
  <c r="G162" i="4"/>
  <c r="G160" i="4"/>
  <c r="G158" i="4"/>
  <c r="G157" i="4"/>
  <c r="D246" i="4"/>
  <c r="G159" i="4"/>
  <c r="G161" i="4"/>
  <c r="D80" i="4"/>
  <c r="G74" i="4"/>
  <c r="D20" i="4"/>
  <c r="G14" i="4"/>
  <c r="G50" i="4"/>
  <c r="G43" i="4"/>
  <c r="G41" i="4"/>
  <c r="G37" i="4"/>
  <c r="G42" i="4"/>
  <c r="G40" i="4"/>
  <c r="G38" i="4"/>
  <c r="D238" i="4"/>
  <c r="G39" i="4"/>
  <c r="G155" i="4"/>
  <c r="G148" i="4"/>
  <c r="G147" i="4"/>
  <c r="G145" i="4"/>
  <c r="G143" i="4"/>
  <c r="G142" i="4"/>
  <c r="D245" i="4"/>
  <c r="G144" i="4"/>
  <c r="G146" i="4"/>
  <c r="G125" i="4"/>
  <c r="G118" i="4"/>
  <c r="D243" i="4"/>
  <c r="G117" i="4"/>
  <c r="G115" i="4"/>
  <c r="G113" i="4"/>
  <c r="G112" i="4"/>
  <c r="G116" i="4"/>
  <c r="G114" i="4"/>
  <c r="G95" i="4"/>
  <c r="G88" i="4"/>
  <c r="G87" i="4"/>
  <c r="D241" i="4"/>
  <c r="G86" i="4"/>
  <c r="G82" i="4"/>
  <c r="G85" i="4"/>
  <c r="G83" i="4"/>
  <c r="G84" i="4"/>
  <c r="D248" i="4"/>
  <c r="G200" i="4"/>
  <c r="G193" i="4"/>
  <c r="G192" i="4"/>
  <c r="G190" i="4"/>
  <c r="G188" i="4"/>
  <c r="G189" i="4"/>
  <c r="G187" i="4"/>
  <c r="G191" i="4"/>
  <c r="G230" i="4"/>
  <c r="G223" i="4"/>
  <c r="G222" i="4"/>
  <c r="G220" i="4"/>
  <c r="G218" i="4"/>
  <c r="G217" i="4"/>
  <c r="D250" i="4"/>
  <c r="G219" i="4"/>
  <c r="G221" i="4"/>
  <c r="G248" i="4" l="1"/>
  <c r="E248" i="4"/>
  <c r="G250" i="4"/>
  <c r="E250" i="4"/>
  <c r="G245" i="4"/>
  <c r="E245" i="4"/>
  <c r="G238" i="4"/>
  <c r="E238" i="4"/>
  <c r="G35" i="4"/>
  <c r="G28" i="4"/>
  <c r="G24" i="4"/>
  <c r="G27" i="4"/>
  <c r="G25" i="4"/>
  <c r="G23" i="4"/>
  <c r="D237" i="4"/>
  <c r="G26" i="4"/>
  <c r="G22" i="4"/>
  <c r="G242" i="4"/>
  <c r="E242" i="4"/>
  <c r="E243" i="4"/>
  <c r="G243" i="4"/>
  <c r="D240" i="4"/>
  <c r="G80" i="4"/>
  <c r="G73" i="4"/>
  <c r="G72" i="4"/>
  <c r="G70" i="4"/>
  <c r="G68" i="4"/>
  <c r="G69" i="4"/>
  <c r="G67" i="4"/>
  <c r="G71" i="4"/>
  <c r="G241" i="4"/>
  <c r="E241" i="4"/>
  <c r="D236" i="4"/>
  <c r="D233" i="4"/>
  <c r="B15" i="3" s="1"/>
  <c r="G20" i="4"/>
  <c r="G13" i="4"/>
  <c r="G12" i="4"/>
  <c r="G10" i="4"/>
  <c r="G8" i="4"/>
  <c r="G7" i="4"/>
  <c r="G11" i="4"/>
  <c r="G9" i="4"/>
  <c r="G249" i="4"/>
  <c r="E249" i="4"/>
  <c r="G246" i="4"/>
  <c r="E246" i="4"/>
  <c r="G65" i="4"/>
  <c r="G58" i="4"/>
  <c r="D239" i="4"/>
  <c r="G56" i="4"/>
  <c r="G54" i="4"/>
  <c r="G52" i="4"/>
  <c r="G53" i="4"/>
  <c r="G57" i="4"/>
  <c r="G55" i="4"/>
  <c r="E247" i="4"/>
  <c r="G247" i="4"/>
  <c r="G244" i="4"/>
  <c r="E244" i="4"/>
  <c r="C14" i="1"/>
  <c r="C15" i="1"/>
  <c r="C17" i="1"/>
  <c r="C18" i="1"/>
  <c r="C19" i="1"/>
  <c r="C29" i="1"/>
  <c r="C30" i="1"/>
  <c r="D30" i="1" s="1"/>
  <c r="G30" i="1" s="1"/>
  <c r="C32" i="1"/>
  <c r="C33" i="1"/>
  <c r="C34" i="1"/>
  <c r="A250" i="1"/>
  <c r="A249" i="1"/>
  <c r="A248" i="1"/>
  <c r="A247" i="1"/>
  <c r="A246" i="1"/>
  <c r="A245" i="1"/>
  <c r="A244" i="1"/>
  <c r="A243" i="1"/>
  <c r="A242" i="1"/>
  <c r="A241" i="1"/>
  <c r="A240" i="1"/>
  <c r="A239" i="1"/>
  <c r="A238" i="1"/>
  <c r="A237" i="1"/>
  <c r="A236" i="1"/>
  <c r="C229" i="1"/>
  <c r="C228" i="1"/>
  <c r="C227" i="1"/>
  <c r="C225" i="1"/>
  <c r="C224" i="1"/>
  <c r="D222" i="1"/>
  <c r="D221" i="1"/>
  <c r="D220" i="1"/>
  <c r="D219" i="1"/>
  <c r="D218" i="1"/>
  <c r="C214" i="1"/>
  <c r="C213" i="1"/>
  <c r="C212" i="1"/>
  <c r="D212" i="1" s="1"/>
  <c r="G212" i="1" s="1"/>
  <c r="C210" i="1"/>
  <c r="C209" i="1"/>
  <c r="D209" i="1" s="1"/>
  <c r="G209" i="1" s="1"/>
  <c r="D207" i="1"/>
  <c r="D206" i="1"/>
  <c r="D205" i="1"/>
  <c r="D204" i="1"/>
  <c r="D203" i="1"/>
  <c r="C199" i="1"/>
  <c r="C198" i="1"/>
  <c r="C197" i="1"/>
  <c r="C195" i="1"/>
  <c r="D195" i="1" s="1"/>
  <c r="G195" i="1" s="1"/>
  <c r="C194" i="1"/>
  <c r="D192" i="1"/>
  <c r="D191" i="1"/>
  <c r="D190" i="1"/>
  <c r="D189" i="1"/>
  <c r="D188" i="1"/>
  <c r="C184" i="1"/>
  <c r="C183" i="1"/>
  <c r="C182" i="1"/>
  <c r="C180" i="1"/>
  <c r="D180" i="1" s="1"/>
  <c r="G180" i="1" s="1"/>
  <c r="C179" i="1"/>
  <c r="D177" i="1"/>
  <c r="D176" i="1"/>
  <c r="D175" i="1"/>
  <c r="D174" i="1"/>
  <c r="D173" i="1"/>
  <c r="C169" i="1"/>
  <c r="D169" i="1" s="1"/>
  <c r="G169" i="1" s="1"/>
  <c r="C168" i="1"/>
  <c r="C167" i="1"/>
  <c r="D166" i="1"/>
  <c r="G166" i="1" s="1"/>
  <c r="C165" i="1"/>
  <c r="C164" i="1"/>
  <c r="D162" i="1"/>
  <c r="D161" i="1"/>
  <c r="D160" i="1"/>
  <c r="D159" i="1"/>
  <c r="D158" i="1"/>
  <c r="C154" i="1"/>
  <c r="C153" i="1"/>
  <c r="C152" i="1"/>
  <c r="C150" i="1"/>
  <c r="C149" i="1"/>
  <c r="D147" i="1"/>
  <c r="D146" i="1"/>
  <c r="D145" i="1"/>
  <c r="D144" i="1"/>
  <c r="D143" i="1"/>
  <c r="C139" i="1"/>
  <c r="D139" i="1" s="1"/>
  <c r="G139" i="1" s="1"/>
  <c r="C138" i="1"/>
  <c r="C137" i="1"/>
  <c r="C135" i="1"/>
  <c r="C134" i="1"/>
  <c r="D132" i="1"/>
  <c r="D131" i="1"/>
  <c r="D130" i="1"/>
  <c r="D129" i="1"/>
  <c r="D128" i="1"/>
  <c r="C124" i="1"/>
  <c r="C123" i="1"/>
  <c r="C122" i="1"/>
  <c r="C120" i="1"/>
  <c r="C119" i="1"/>
  <c r="D117" i="1"/>
  <c r="D116" i="1"/>
  <c r="D115" i="1"/>
  <c r="D114" i="1"/>
  <c r="D113" i="1"/>
  <c r="C109" i="1"/>
  <c r="C108" i="1"/>
  <c r="C107" i="1"/>
  <c r="C105" i="1"/>
  <c r="C104" i="1"/>
  <c r="D102" i="1"/>
  <c r="D101" i="1"/>
  <c r="D100" i="1"/>
  <c r="D99" i="1"/>
  <c r="D98" i="1"/>
  <c r="C94" i="1"/>
  <c r="C93" i="1"/>
  <c r="C92" i="1"/>
  <c r="C90" i="1"/>
  <c r="C89" i="1"/>
  <c r="D87" i="1"/>
  <c r="D86" i="1"/>
  <c r="D85" i="1"/>
  <c r="D84" i="1"/>
  <c r="D83" i="1"/>
  <c r="C79" i="1"/>
  <c r="C78" i="1"/>
  <c r="C77" i="1"/>
  <c r="C75" i="1"/>
  <c r="C74" i="1"/>
  <c r="D72" i="1"/>
  <c r="D71" i="1"/>
  <c r="D70" i="1"/>
  <c r="D69" i="1"/>
  <c r="D68" i="1"/>
  <c r="C64" i="1"/>
  <c r="C63" i="1"/>
  <c r="C62" i="1"/>
  <c r="C60" i="1"/>
  <c r="C59" i="1"/>
  <c r="D57" i="1"/>
  <c r="D56" i="1"/>
  <c r="D55" i="1"/>
  <c r="D54" i="1"/>
  <c r="D53" i="1"/>
  <c r="C49" i="1"/>
  <c r="C48" i="1"/>
  <c r="C47" i="1"/>
  <c r="C45" i="1"/>
  <c r="C44" i="1"/>
  <c r="D42" i="1"/>
  <c r="D41" i="1"/>
  <c r="D40" i="1"/>
  <c r="D39" i="1"/>
  <c r="D38" i="1"/>
  <c r="D27" i="1"/>
  <c r="D26" i="1"/>
  <c r="D25" i="1"/>
  <c r="D24" i="1"/>
  <c r="D23" i="1"/>
  <c r="D12" i="1"/>
  <c r="D11" i="1"/>
  <c r="D10" i="1"/>
  <c r="D9" i="1"/>
  <c r="D8" i="1"/>
  <c r="D15" i="3" l="1"/>
  <c r="B15" i="2"/>
  <c r="G237" i="4"/>
  <c r="E237" i="4"/>
  <c r="G233" i="4"/>
  <c r="E233" i="4"/>
  <c r="G240" i="4"/>
  <c r="E240" i="4"/>
  <c r="E239" i="4"/>
  <c r="G239" i="4"/>
  <c r="D251" i="4"/>
  <c r="G236" i="4"/>
  <c r="E236" i="4"/>
  <c r="C230" i="1"/>
  <c r="C250" i="1" s="1"/>
  <c r="D198" i="1"/>
  <c r="G198" i="1" s="1"/>
  <c r="D225" i="1"/>
  <c r="G225" i="1" s="1"/>
  <c r="D228" i="1"/>
  <c r="G228" i="1" s="1"/>
  <c r="D123" i="1"/>
  <c r="G123" i="1" s="1"/>
  <c r="C155" i="1"/>
  <c r="C245" i="1" s="1"/>
  <c r="C170" i="1"/>
  <c r="C246" i="1" s="1"/>
  <c r="D229" i="1"/>
  <c r="G229" i="1" s="1"/>
  <c r="D136" i="1"/>
  <c r="G136" i="1" s="1"/>
  <c r="D182" i="1"/>
  <c r="G182" i="1" s="1"/>
  <c r="C140" i="1"/>
  <c r="C244" i="1" s="1"/>
  <c r="C200" i="1"/>
  <c r="C248" i="1" s="1"/>
  <c r="C215" i="1"/>
  <c r="C249" i="1" s="1"/>
  <c r="D109" i="1"/>
  <c r="G109" i="1" s="1"/>
  <c r="D121" i="1"/>
  <c r="G121" i="1" s="1"/>
  <c r="D134" i="1"/>
  <c r="D137" i="1"/>
  <c r="G137" i="1" s="1"/>
  <c r="D150" i="1"/>
  <c r="G150" i="1" s="1"/>
  <c r="D153" i="1"/>
  <c r="G153" i="1" s="1"/>
  <c r="D164" i="1"/>
  <c r="D167" i="1"/>
  <c r="G167" i="1" s="1"/>
  <c r="D196" i="1"/>
  <c r="G196" i="1" s="1"/>
  <c r="D151" i="1"/>
  <c r="G151" i="1" s="1"/>
  <c r="D154" i="1"/>
  <c r="G154" i="1" s="1"/>
  <c r="D183" i="1"/>
  <c r="G183" i="1" s="1"/>
  <c r="D194" i="1"/>
  <c r="D197" i="1"/>
  <c r="G197" i="1" s="1"/>
  <c r="D210" i="1"/>
  <c r="G210" i="1" s="1"/>
  <c r="D213" i="1"/>
  <c r="G213" i="1" s="1"/>
  <c r="D214" i="1"/>
  <c r="G214" i="1" s="1"/>
  <c r="D224" i="1"/>
  <c r="D227" i="1"/>
  <c r="G227" i="1" s="1"/>
  <c r="D135" i="1"/>
  <c r="G135" i="1" s="1"/>
  <c r="D138" i="1"/>
  <c r="G138" i="1" s="1"/>
  <c r="D149" i="1"/>
  <c r="D152" i="1"/>
  <c r="G152" i="1" s="1"/>
  <c r="D165" i="1"/>
  <c r="G165" i="1" s="1"/>
  <c r="D168" i="1"/>
  <c r="G168" i="1" s="1"/>
  <c r="D179" i="1"/>
  <c r="D181" i="1"/>
  <c r="G181" i="1" s="1"/>
  <c r="D184" i="1"/>
  <c r="G184" i="1" s="1"/>
  <c r="C185" i="1"/>
  <c r="C247" i="1" s="1"/>
  <c r="D124" i="1"/>
  <c r="G124" i="1" s="1"/>
  <c r="D122" i="1"/>
  <c r="G122" i="1" s="1"/>
  <c r="D120" i="1"/>
  <c r="G120" i="1" s="1"/>
  <c r="C110" i="1"/>
  <c r="C242" i="1" s="1"/>
  <c r="D105" i="1"/>
  <c r="G105" i="1" s="1"/>
  <c r="D106" i="1"/>
  <c r="G106" i="1" s="1"/>
  <c r="D108" i="1"/>
  <c r="G108" i="1" s="1"/>
  <c r="C95" i="1"/>
  <c r="C241" i="1" s="1"/>
  <c r="D90" i="1"/>
  <c r="G90" i="1" s="1"/>
  <c r="D91" i="1"/>
  <c r="G91" i="1" s="1"/>
  <c r="D94" i="1"/>
  <c r="G94" i="1" s="1"/>
  <c r="C80" i="1"/>
  <c r="C240" i="1" s="1"/>
  <c r="D75" i="1"/>
  <c r="G75" i="1" s="1"/>
  <c r="D76" i="1"/>
  <c r="G76" i="1" s="1"/>
  <c r="D79" i="1"/>
  <c r="G79" i="1" s="1"/>
  <c r="C65" i="1"/>
  <c r="C239" i="1" s="1"/>
  <c r="D60" i="1"/>
  <c r="G60" i="1" s="1"/>
  <c r="D61" i="1"/>
  <c r="G61" i="1" s="1"/>
  <c r="D64" i="1"/>
  <c r="G64" i="1" s="1"/>
  <c r="C50" i="1"/>
  <c r="C238" i="1" s="1"/>
  <c r="D45" i="1"/>
  <c r="G45" i="1" s="1"/>
  <c r="D46" i="1"/>
  <c r="G46" i="1" s="1"/>
  <c r="D49" i="1"/>
  <c r="G49" i="1" s="1"/>
  <c r="C35" i="1"/>
  <c r="C237" i="1" s="1"/>
  <c r="D31" i="1"/>
  <c r="G31" i="1" s="1"/>
  <c r="D34" i="1"/>
  <c r="G34" i="1" s="1"/>
  <c r="D33" i="1"/>
  <c r="G33" i="1" s="1"/>
  <c r="D48" i="1"/>
  <c r="G48" i="1" s="1"/>
  <c r="D63" i="1"/>
  <c r="G63" i="1" s="1"/>
  <c r="D78" i="1"/>
  <c r="G78" i="1" s="1"/>
  <c r="D93" i="1"/>
  <c r="G93" i="1" s="1"/>
  <c r="C125" i="1"/>
  <c r="C243" i="1" s="1"/>
  <c r="D119" i="1"/>
  <c r="D19" i="1"/>
  <c r="D17" i="1"/>
  <c r="G17" i="1" s="1"/>
  <c r="D32" i="1"/>
  <c r="G32" i="1" s="1"/>
  <c r="D47" i="1"/>
  <c r="G47" i="1" s="1"/>
  <c r="D62" i="1"/>
  <c r="G62" i="1" s="1"/>
  <c r="D77" i="1"/>
  <c r="G77" i="1" s="1"/>
  <c r="D92" i="1"/>
  <c r="G92" i="1" s="1"/>
  <c r="D107" i="1"/>
  <c r="G107" i="1" s="1"/>
  <c r="D16" i="1"/>
  <c r="D199" i="1"/>
  <c r="G199" i="1" s="1"/>
  <c r="D211" i="1"/>
  <c r="G211" i="1" s="1"/>
  <c r="D18" i="1"/>
  <c r="D226" i="1"/>
  <c r="G226" i="1" s="1"/>
  <c r="D15" i="1"/>
  <c r="D14" i="1"/>
  <c r="C20" i="1"/>
  <c r="D29" i="1"/>
  <c r="D44" i="1"/>
  <c r="D59" i="1"/>
  <c r="D74" i="1"/>
  <c r="D89" i="1"/>
  <c r="D104" i="1"/>
  <c r="D15" i="2" l="1"/>
  <c r="D17" i="2" s="1"/>
  <c r="D17" i="3"/>
  <c r="G251" i="4"/>
  <c r="E251" i="4"/>
  <c r="G235" i="4"/>
  <c r="G194" i="1"/>
  <c r="D200" i="1"/>
  <c r="G164" i="1"/>
  <c r="D170" i="1"/>
  <c r="G134" i="1"/>
  <c r="D140" i="1"/>
  <c r="D215" i="1"/>
  <c r="G179" i="1"/>
  <c r="D185" i="1"/>
  <c r="G149" i="1"/>
  <c r="D155" i="1"/>
  <c r="G224" i="1"/>
  <c r="D230" i="1"/>
  <c r="D80" i="1"/>
  <c r="G74" i="1"/>
  <c r="G18" i="1"/>
  <c r="D110" i="1"/>
  <c r="G104" i="1"/>
  <c r="D65" i="1"/>
  <c r="G59" i="1"/>
  <c r="C236" i="1"/>
  <c r="C251" i="1" s="1"/>
  <c r="C233" i="1"/>
  <c r="G15" i="1"/>
  <c r="D125" i="1"/>
  <c r="G119" i="1"/>
  <c r="D50" i="1"/>
  <c r="G44" i="1"/>
  <c r="D20" i="1"/>
  <c r="G14" i="1"/>
  <c r="G16" i="1"/>
  <c r="D95" i="1"/>
  <c r="G89" i="1"/>
  <c r="D35" i="1"/>
  <c r="G29" i="1"/>
  <c r="G19" i="1"/>
  <c r="D246" i="1" l="1"/>
  <c r="G162" i="1"/>
  <c r="G160" i="1"/>
  <c r="G158" i="1"/>
  <c r="G170" i="1"/>
  <c r="G161" i="1"/>
  <c r="G159" i="1"/>
  <c r="G157" i="1"/>
  <c r="G163" i="1"/>
  <c r="D245" i="1"/>
  <c r="G146" i="1"/>
  <c r="G144" i="1"/>
  <c r="G142" i="1"/>
  <c r="G148" i="1"/>
  <c r="G147" i="1"/>
  <c r="G145" i="1"/>
  <c r="G143" i="1"/>
  <c r="G155" i="1"/>
  <c r="G215" i="1"/>
  <c r="G208" i="1"/>
  <c r="G207" i="1"/>
  <c r="G205" i="1"/>
  <c r="G203" i="1"/>
  <c r="D249" i="1"/>
  <c r="G206" i="1"/>
  <c r="G204" i="1"/>
  <c r="G202" i="1"/>
  <c r="D244" i="1"/>
  <c r="G132" i="1"/>
  <c r="G130" i="1"/>
  <c r="G128" i="1"/>
  <c r="G140" i="1"/>
  <c r="G131" i="1"/>
  <c r="G129" i="1"/>
  <c r="G127" i="1"/>
  <c r="G133" i="1"/>
  <c r="D248" i="1"/>
  <c r="G200" i="1"/>
  <c r="G191" i="1"/>
  <c r="G189" i="1"/>
  <c r="G187" i="1"/>
  <c r="G193" i="1"/>
  <c r="G192" i="1"/>
  <c r="G190" i="1"/>
  <c r="G188" i="1"/>
  <c r="G230" i="1"/>
  <c r="G221" i="1"/>
  <c r="G219" i="1"/>
  <c r="G217" i="1"/>
  <c r="G223" i="1"/>
  <c r="G222" i="1"/>
  <c r="G220" i="1"/>
  <c r="G218" i="1"/>
  <c r="D250" i="1"/>
  <c r="D247" i="1"/>
  <c r="G176" i="1"/>
  <c r="G174" i="1"/>
  <c r="G172" i="1"/>
  <c r="G178" i="1"/>
  <c r="G185" i="1"/>
  <c r="G177" i="1"/>
  <c r="G175" i="1"/>
  <c r="G173" i="1"/>
  <c r="G86" i="1"/>
  <c r="G84" i="1"/>
  <c r="G82" i="1"/>
  <c r="D241" i="1"/>
  <c r="G95" i="1"/>
  <c r="G88" i="1"/>
  <c r="G87" i="1"/>
  <c r="G85" i="1"/>
  <c r="G83" i="1"/>
  <c r="D238" i="1"/>
  <c r="G41" i="1"/>
  <c r="G39" i="1"/>
  <c r="G37" i="1"/>
  <c r="G50" i="1"/>
  <c r="G43" i="1"/>
  <c r="G42" i="1"/>
  <c r="G38" i="1"/>
  <c r="G40" i="1"/>
  <c r="G125" i="1"/>
  <c r="G118" i="1"/>
  <c r="D243" i="1"/>
  <c r="G117" i="1"/>
  <c r="G115" i="1"/>
  <c r="G113" i="1"/>
  <c r="G114" i="1"/>
  <c r="G116" i="1"/>
  <c r="G112" i="1"/>
  <c r="D239" i="1"/>
  <c r="G56" i="1"/>
  <c r="G54" i="1"/>
  <c r="G52" i="1"/>
  <c r="G65" i="1"/>
  <c r="G58" i="1"/>
  <c r="G57" i="1"/>
  <c r="G55" i="1"/>
  <c r="G53" i="1"/>
  <c r="D236" i="1"/>
  <c r="E236" i="1" s="1"/>
  <c r="D233" i="1"/>
  <c r="G11" i="1"/>
  <c r="G9" i="1"/>
  <c r="G7" i="1"/>
  <c r="G20" i="1"/>
  <c r="G13" i="1"/>
  <c r="G12" i="1"/>
  <c r="G8" i="1"/>
  <c r="G10" i="1"/>
  <c r="G26" i="1"/>
  <c r="G24" i="1"/>
  <c r="G22" i="1"/>
  <c r="G35" i="1"/>
  <c r="G28" i="1"/>
  <c r="G27" i="1"/>
  <c r="D237" i="1"/>
  <c r="G23" i="1"/>
  <c r="G25" i="1"/>
  <c r="G110" i="1"/>
  <c r="D242" i="1"/>
  <c r="G101" i="1"/>
  <c r="G99" i="1"/>
  <c r="G97" i="1"/>
  <c r="G103" i="1"/>
  <c r="G102" i="1"/>
  <c r="G100" i="1"/>
  <c r="G98" i="1"/>
  <c r="D240" i="1"/>
  <c r="G71" i="1"/>
  <c r="G69" i="1"/>
  <c r="G67" i="1"/>
  <c r="G80" i="1"/>
  <c r="G73" i="1"/>
  <c r="G72" i="1"/>
  <c r="G70" i="1"/>
  <c r="G68" i="1"/>
  <c r="E244" i="1" l="1"/>
  <c r="G244" i="1"/>
  <c r="G249" i="1"/>
  <c r="E249" i="1"/>
  <c r="G247" i="1"/>
  <c r="E247" i="1"/>
  <c r="G250" i="1"/>
  <c r="E250" i="1"/>
  <c r="E245" i="1"/>
  <c r="G245" i="1"/>
  <c r="G248" i="1"/>
  <c r="E248" i="1"/>
  <c r="E246" i="1"/>
  <c r="G246" i="1"/>
  <c r="G238" i="1"/>
  <c r="E238" i="1"/>
  <c r="G241" i="1"/>
  <c r="E241" i="1"/>
  <c r="G237" i="1"/>
  <c r="E237" i="1"/>
  <c r="E243" i="1"/>
  <c r="G243" i="1"/>
  <c r="G233" i="1"/>
  <c r="E233" i="1"/>
  <c r="E239" i="1"/>
  <c r="G239" i="1"/>
  <c r="G240" i="1"/>
  <c r="E240" i="1"/>
  <c r="G242" i="1"/>
  <c r="E242" i="1"/>
  <c r="D251" i="1"/>
  <c r="G236" i="1"/>
  <c r="G251" i="1" l="1"/>
  <c r="E251" i="1"/>
  <c r="G235" i="1"/>
</calcChain>
</file>

<file path=xl/sharedStrings.xml><?xml version="1.0" encoding="utf-8"?>
<sst xmlns="http://schemas.openxmlformats.org/spreadsheetml/2006/main" count="596" uniqueCount="107">
  <si>
    <t>Hide Filter</t>
  </si>
  <si>
    <t>Show</t>
  </si>
  <si>
    <t>Year 1</t>
  </si>
  <si>
    <t>TOTAL</t>
  </si>
  <si>
    <t>Duration of the activity (# of days)</t>
  </si>
  <si>
    <t>Travel days (# days)</t>
  </si>
  <si>
    <t>Number of activities</t>
  </si>
  <si>
    <t>Number of participants per activity with travel needs</t>
  </si>
  <si>
    <t>Number of participants per activity without travel needs</t>
  </si>
  <si>
    <t>Unit Cost</t>
  </si>
  <si>
    <t>Venue Rental (per day)</t>
  </si>
  <si>
    <t>Domestic Trip (airfare per participant with travel needs)</t>
  </si>
  <si>
    <t>Participant Accommodation (per day)</t>
  </si>
  <si>
    <t>Lunch and Refreshments per Participant (per day)</t>
  </si>
  <si>
    <t>Materials and Supplies per Participant (per event, per person)</t>
  </si>
  <si>
    <t>Domestic Trip (per participant with travel needs)</t>
  </si>
  <si>
    <t>Materials and Supplies per Participant (per event/per person)</t>
  </si>
  <si>
    <t>Materials and Supplies per Participant (per event)</t>
  </si>
  <si>
    <t xml:space="preserve"> </t>
  </si>
  <si>
    <t>Activity 9</t>
  </si>
  <si>
    <t>Activity 10</t>
  </si>
  <si>
    <t>Activity 11</t>
  </si>
  <si>
    <t>Activity 12</t>
  </si>
  <si>
    <t>Activity 13</t>
  </si>
  <si>
    <t>Activity 14</t>
  </si>
  <si>
    <t>Activity 15</t>
  </si>
  <si>
    <t xml:space="preserve">Total Activities </t>
  </si>
  <si>
    <t xml:space="preserve">Activities </t>
  </si>
  <si>
    <t>Total</t>
  </si>
  <si>
    <t>Per proposed activity</t>
  </si>
  <si>
    <t>Cost Category</t>
  </si>
  <si>
    <t xml:space="preserve"> Overall Budget for Proposal</t>
  </si>
  <si>
    <t xml:space="preserve">Activity 2. -  </t>
  </si>
  <si>
    <t xml:space="preserve">Activity 8. -  </t>
  </si>
  <si>
    <t xml:space="preserve">Activity 7. -  </t>
  </si>
  <si>
    <t xml:space="preserve">Activity 6. -  </t>
  </si>
  <si>
    <t xml:space="preserve">Activity 5. -  </t>
  </si>
  <si>
    <t xml:space="preserve">Activity 4. -  </t>
  </si>
  <si>
    <t xml:space="preserve">Activity 3. -  </t>
  </si>
  <si>
    <t>Domestic Trip (travel tickets per participant with travel needs)</t>
  </si>
  <si>
    <t xml:space="preserve">Detailed Budget Template for Activites / Workshops </t>
  </si>
  <si>
    <t xml:space="preserve">Program: Decentralization Offers Better Results and Efficiency </t>
  </si>
  <si>
    <t>Program: Decentralization Offers Better Results and Efficiency (DOBRE)</t>
  </si>
  <si>
    <t>Proposal from Company: (Name)</t>
  </si>
  <si>
    <t>USAID / Global Communities</t>
  </si>
  <si>
    <t>Activity 1. - EXAMPLE</t>
  </si>
  <si>
    <t>Instructions: Please use table templates for Event/Workshop budget purposes. If necessary, please use tables you need to show the estimated budget per each region. Please complete the budget in USD based on your actual exchange rate offered by National bank of Ukraine (NBU). The unit cost is an estimated amount. 
Activity 1. is an example for your information.</t>
  </si>
  <si>
    <t>Детальний бюджет для заходу</t>
  </si>
  <si>
    <t>Програма: Децентралізація приносить кращі результати та ефективність (ДОБРЕ)</t>
  </si>
  <si>
    <t>Пропозиція від організації: (НАЗВА ВАШОЇ ОРГАНІЗАЦІЇ)</t>
  </si>
  <si>
    <t>Тривалість семінару (кількість днів)</t>
  </si>
  <si>
    <t>Кількість семінарів (загалом в Пропозиції)</t>
  </si>
  <si>
    <t>Тренінг/Семінар №1 -  Зразок для уваги</t>
  </si>
  <si>
    <t>Кількість  учасників, що не потребують додатк. коштів на відрядження (на кожен семінар)</t>
  </si>
  <si>
    <t>Кількість учасників, що потребують відрядження для участі (на кожен семінар)</t>
  </si>
  <si>
    <t>Оренда приміщення (за 1 день)</t>
  </si>
  <si>
    <t>Квитки на відрядження (для 1 учасника, обидві сторони, на 1 семінар)</t>
  </si>
  <si>
    <t>Додаткова кількість днів відрядження для учасників з інших міст (кількість днів)</t>
  </si>
  <si>
    <t>Відшкодування інших витрат (на 1 учасника, на 1 семінар)</t>
  </si>
  <si>
    <t>Проживання учасників (1 учасник, за 1 ніч)</t>
  </si>
  <si>
    <t>Харчування, для 1 учасника</t>
  </si>
  <si>
    <t>Роздаткові матеріали для 1 учасника (на 1 семінар)</t>
  </si>
  <si>
    <t>Загальна сума</t>
  </si>
  <si>
    <t>Загальна кількіст / сума</t>
  </si>
  <si>
    <t>Вартість за одиницю</t>
  </si>
  <si>
    <t xml:space="preserve">Тренінг/Семінар 2. -  </t>
  </si>
  <si>
    <t xml:space="preserve">Тренінг/Семінар 3. -  </t>
  </si>
  <si>
    <t xml:space="preserve">Тренінг/Семінар 4. -  </t>
  </si>
  <si>
    <t xml:space="preserve">Тренінг/Семінар 5. -  </t>
  </si>
  <si>
    <t xml:space="preserve">Тренінг/Семінар 6. -  </t>
  </si>
  <si>
    <t xml:space="preserve">Тренінг/Семінар 7. -  </t>
  </si>
  <si>
    <t xml:space="preserve">Тренінг/Семінар 8. -  </t>
  </si>
  <si>
    <t>Тренінг/Семінар 9. -</t>
  </si>
  <si>
    <t xml:space="preserve">Тренінг/Семінар 10. - </t>
  </si>
  <si>
    <t xml:space="preserve">Тренінг/Семінар 11. - </t>
  </si>
  <si>
    <t xml:space="preserve">Тренінг/Семінар 12. - </t>
  </si>
  <si>
    <t xml:space="preserve">Тренінг/Семінар 13. - </t>
  </si>
  <si>
    <t xml:space="preserve">Тренінг/Семінар 14. - </t>
  </si>
  <si>
    <t xml:space="preserve">Тренінг/Семінар 15. - </t>
  </si>
  <si>
    <t>Кількість/вартість для запропоноваго семінару</t>
  </si>
  <si>
    <t>Категорія бюджету</t>
  </si>
  <si>
    <t>Загальний бюджет для Пропозиції</t>
  </si>
  <si>
    <t>Послуги компанії 1</t>
  </si>
  <si>
    <t>Послуги компанії 2</t>
  </si>
  <si>
    <t>Послуги компанії 3</t>
  </si>
  <si>
    <t>Послуги компанії 4</t>
  </si>
  <si>
    <t>Послуги компанії 5</t>
  </si>
  <si>
    <t>Кількість</t>
  </si>
  <si>
    <t>Загальна вартість, USD</t>
  </si>
  <si>
    <t>Ціна за одиницю, USD</t>
  </si>
  <si>
    <t>Тренінги / Семінари  (деталі див.: вкладка "Activities UKR")</t>
  </si>
  <si>
    <t>Quantity</t>
  </si>
  <si>
    <t>Total, USD</t>
  </si>
  <si>
    <t>TOTAL,  USD</t>
  </si>
  <si>
    <t>Per Unit</t>
  </si>
  <si>
    <t xml:space="preserve">Instructions: </t>
  </si>
  <si>
    <t xml:space="preserve">Інструкції: Будь ласка, заповніть зразок бюджету Пропозиції від вашої організації у дол. США. 
Категорія бюджету "Тренінги/Семінари" - Ціна за одиницю, заповнюється автоматично із вкладки Activities (UKR). </t>
  </si>
  <si>
    <t>Company services cost 1</t>
  </si>
  <si>
    <t>Company services cost 2</t>
  </si>
  <si>
    <t>Company services cost 3</t>
  </si>
  <si>
    <t>Company services cost 4</t>
  </si>
  <si>
    <t>Company services cost 5</t>
  </si>
  <si>
    <t>Other travel expenses reimbursement (per person, per activity)</t>
  </si>
  <si>
    <r>
      <t xml:space="preserve">Summary Budget Template for </t>
    </r>
    <r>
      <rPr>
        <b/>
        <sz val="10"/>
        <color rgb="FFFF0000"/>
        <rFont val="Arial"/>
        <family val="2"/>
        <charset val="204"/>
      </rPr>
      <t>RFP #___________</t>
    </r>
  </si>
  <si>
    <r>
      <t xml:space="preserve">Зразок сумарного бюджету для пропозиції </t>
    </r>
    <r>
      <rPr>
        <b/>
        <sz val="10"/>
        <color rgb="FFFF0000"/>
        <rFont val="Arial"/>
        <family val="2"/>
        <charset val="204"/>
      </rPr>
      <t>RFP #___________</t>
    </r>
  </si>
  <si>
    <t>Інструкції: Будь ласка, використовуйте запропоновані таблиці для складання приблизного бюджету заходу. Якщо необіхдно, Ви можете використовувати будь-яку необхідну кількість таблиць для планування заходів в декількох регіонах. Будь ласка, заповніть зразок бюджету в дол. США відповідно до офіційного курсу НБУ. 
Для вашої уваги: Тренінг/Семінар № 1 є приблизним зразком для заповнення.</t>
  </si>
  <si>
    <t>Activities (details: Activities Eng)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</si>
</sst>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4" formatCode="_(&quot;$&quot;* #,##0.00_);_(&quot;$&quot;* \(#,##0.00\);_(&quot;$&quot;* &quot;-&quot;??_);_(@_)"/>
    <numFmt numFmtId="164" formatCode="_(&quot;$&quot;* #,##0_);_(&quot;$&quot;* \(#,##0\);_(&quot;$&quot;* &quot;-&quot;??_);_(@_)"/>
    <numFmt numFmtId="165" formatCode="mmm\ \'yy"/>
  </numFmts>
  <fonts count="27" x14ac:knownFonts="1">
    <font>
      <sz val="10"/>
      <name val="Arial"/>
    </font>
    <font>
      <sz val="10"/>
      <name val="Arial"/>
      <family val="2"/>
    </font>
    <font>
      <b/>
      <u/>
      <sz val="11"/>
      <name val="Arial"/>
      <family val="2"/>
    </font>
    <font>
      <sz val="9"/>
      <color indexed="12"/>
      <name val="Arial"/>
      <family val="2"/>
    </font>
    <font>
      <sz val="11"/>
      <name val="Arial"/>
      <family val="2"/>
    </font>
    <font>
      <sz val="11"/>
      <color theme="0" tint="-0.499984740745262"/>
      <name val="Arial"/>
      <family val="2"/>
    </font>
    <font>
      <b/>
      <sz val="10"/>
      <name val="Arial"/>
      <family val="2"/>
    </font>
    <font>
      <sz val="9"/>
      <color theme="0" tint="-0.499984740745262"/>
      <name val="Arial"/>
      <family val="2"/>
    </font>
    <font>
      <sz val="9"/>
      <name val="Arial"/>
      <family val="2"/>
    </font>
    <font>
      <b/>
      <sz val="9"/>
      <color indexed="12"/>
      <name val="Arial"/>
      <family val="2"/>
    </font>
    <font>
      <b/>
      <sz val="9"/>
      <color theme="0"/>
      <name val="Arial"/>
      <family val="2"/>
    </font>
    <font>
      <sz val="9"/>
      <color theme="0"/>
      <name val="Arial"/>
      <family val="2"/>
    </font>
    <font>
      <sz val="9"/>
      <color theme="9" tint="-0.499984740745262"/>
      <name val="Arial"/>
      <family val="2"/>
    </font>
    <font>
      <u/>
      <sz val="9"/>
      <name val="Arial"/>
      <family val="2"/>
    </font>
    <font>
      <sz val="9"/>
      <color theme="1"/>
      <name val="Arial"/>
      <family val="2"/>
    </font>
    <font>
      <sz val="9"/>
      <color rgb="FFFF0000"/>
      <name val="Arial"/>
      <family val="2"/>
    </font>
    <font>
      <b/>
      <sz val="9"/>
      <name val="Arial"/>
      <family val="2"/>
    </font>
    <font>
      <i/>
      <sz val="9"/>
      <color rgb="FFFF0000"/>
      <name val="Arial"/>
      <family val="2"/>
    </font>
    <font>
      <i/>
      <sz val="9"/>
      <name val="Arial"/>
      <family val="2"/>
    </font>
    <font>
      <b/>
      <sz val="11"/>
      <color theme="3" tint="-0.249977111117893"/>
      <name val="Arial"/>
      <family val="2"/>
    </font>
    <font>
      <b/>
      <sz val="10"/>
      <color theme="0"/>
      <name val="Arial"/>
      <family val="2"/>
    </font>
    <font>
      <u val="doubleAccounting"/>
      <sz val="9"/>
      <name val="Arial"/>
      <family val="2"/>
    </font>
    <font>
      <b/>
      <u val="doubleAccounting"/>
      <sz val="9"/>
      <name val="Arial"/>
      <family val="2"/>
    </font>
    <font>
      <sz val="10"/>
      <name val="Arial"/>
      <family val="2"/>
      <charset val="204"/>
    </font>
    <font>
      <b/>
      <sz val="10"/>
      <name val="Arial"/>
      <family val="2"/>
      <charset val="204"/>
    </font>
    <font>
      <b/>
      <sz val="10"/>
      <color rgb="FFFF0000"/>
      <name val="Arial"/>
      <family val="2"/>
    </font>
    <font>
      <b/>
      <sz val="10"/>
      <color rgb="FFFF0000"/>
      <name val="Arial"/>
      <family val="2"/>
      <charset val="204"/>
    </font>
  </fonts>
  <fills count="8">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59999389629810485"/>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s>
  <cellStyleXfs count="5">
    <xf numFmtId="0" fontId="0"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cellStyleXfs>
  <cellXfs count="83">
    <xf numFmtId="0" fontId="0" fillId="0" borderId="0" xfId="0"/>
    <xf numFmtId="0" fontId="4" fillId="0" borderId="0" xfId="2" applyFont="1" applyProtection="1">
      <protection locked="0"/>
    </xf>
    <xf numFmtId="0" fontId="5" fillId="2" borderId="0" xfId="2" applyFont="1" applyFill="1" applyProtection="1">
      <protection locked="0"/>
    </xf>
    <xf numFmtId="0" fontId="4" fillId="2" borderId="0" xfId="2" applyFont="1" applyFill="1" applyProtection="1">
      <protection locked="0"/>
    </xf>
    <xf numFmtId="0" fontId="7" fillId="2" borderId="0" xfId="2" applyFont="1" applyFill="1" applyProtection="1">
      <protection locked="0"/>
    </xf>
    <xf numFmtId="0" fontId="8" fillId="0" borderId="0" xfId="2" applyFont="1" applyProtection="1">
      <protection locked="0"/>
    </xf>
    <xf numFmtId="0" fontId="8" fillId="2" borderId="0" xfId="2" applyFont="1" applyFill="1" applyProtection="1">
      <protection locked="0"/>
    </xf>
    <xf numFmtId="0" fontId="9" fillId="3" borderId="1" xfId="2" applyFont="1" applyFill="1" applyBorder="1" applyProtection="1">
      <protection locked="0"/>
    </xf>
    <xf numFmtId="0" fontId="8" fillId="3" borderId="2" xfId="2" applyFont="1" applyFill="1" applyBorder="1" applyProtection="1">
      <protection locked="0"/>
    </xf>
    <xf numFmtId="0" fontId="10" fillId="4" borderId="2" xfId="2" applyFont="1" applyFill="1" applyBorder="1" applyAlignment="1" applyProtection="1">
      <alignment horizontal="center"/>
      <protection locked="0"/>
    </xf>
    <xf numFmtId="0" fontId="10" fillId="4" borderId="3" xfId="2" applyFont="1" applyFill="1" applyBorder="1" applyAlignment="1" applyProtection="1">
      <alignment horizontal="center"/>
      <protection locked="0"/>
    </xf>
    <xf numFmtId="0" fontId="8" fillId="0" borderId="4" xfId="2" applyFont="1" applyBorder="1" applyProtection="1">
      <protection locked="0"/>
    </xf>
    <xf numFmtId="0" fontId="8" fillId="0" borderId="0" xfId="2" applyFont="1" applyBorder="1" applyProtection="1">
      <protection locked="0"/>
    </xf>
    <xf numFmtId="0" fontId="8" fillId="3" borderId="0" xfId="2" applyFont="1" applyFill="1" applyBorder="1" applyProtection="1">
      <protection locked="0"/>
    </xf>
    <xf numFmtId="0" fontId="11" fillId="4" borderId="5" xfId="2" applyFont="1" applyFill="1" applyBorder="1" applyProtection="1">
      <protection locked="0"/>
    </xf>
    <xf numFmtId="0" fontId="12" fillId="0" borderId="4" xfId="2" applyFont="1" applyBorder="1" applyProtection="1">
      <protection locked="0"/>
    </xf>
    <xf numFmtId="44" fontId="8" fillId="0" borderId="0" xfId="1" applyFont="1" applyBorder="1" applyProtection="1">
      <protection locked="0"/>
    </xf>
    <xf numFmtId="0" fontId="13" fillId="0" borderId="0" xfId="2" applyFont="1" applyBorder="1" applyProtection="1">
      <protection locked="0"/>
    </xf>
    <xf numFmtId="0" fontId="8" fillId="3" borderId="4" xfId="2" applyFont="1" applyFill="1" applyBorder="1" applyProtection="1">
      <protection locked="0"/>
    </xf>
    <xf numFmtId="164" fontId="14" fillId="3" borderId="0" xfId="4" applyNumberFormat="1" applyFont="1" applyFill="1" applyBorder="1" applyProtection="1">
      <protection locked="0"/>
    </xf>
    <xf numFmtId="164" fontId="8" fillId="5" borderId="0" xfId="1" applyNumberFormat="1" applyFont="1" applyFill="1" applyBorder="1" applyProtection="1">
      <protection locked="0"/>
    </xf>
    <xf numFmtId="164" fontId="11" fillId="4" borderId="5" xfId="4" applyNumberFormat="1" applyFont="1" applyFill="1" applyBorder="1" applyProtection="1">
      <protection locked="0"/>
    </xf>
    <xf numFmtId="0" fontId="15" fillId="0" borderId="0" xfId="2" applyFont="1" applyProtection="1">
      <protection locked="0"/>
    </xf>
    <xf numFmtId="0" fontId="12" fillId="3" borderId="4" xfId="2" applyFont="1" applyFill="1" applyBorder="1" applyProtection="1">
      <protection locked="0"/>
    </xf>
    <xf numFmtId="164" fontId="8" fillId="3" borderId="0" xfId="4" applyNumberFormat="1" applyFont="1" applyFill="1" applyBorder="1" applyProtection="1">
      <protection locked="0"/>
    </xf>
    <xf numFmtId="0" fontId="16" fillId="0" borderId="6" xfId="2" applyFont="1" applyBorder="1" applyProtection="1">
      <protection locked="0"/>
    </xf>
    <xf numFmtId="0" fontId="16" fillId="0" borderId="7" xfId="2" applyFont="1" applyBorder="1" applyProtection="1">
      <protection locked="0"/>
    </xf>
    <xf numFmtId="164" fontId="16" fillId="5" borderId="7" xfId="4" applyNumberFormat="1" applyFont="1" applyFill="1" applyBorder="1" applyProtection="1">
      <protection locked="0"/>
    </xf>
    <xf numFmtId="164" fontId="11" fillId="4" borderId="8" xfId="4" applyNumberFormat="1" applyFont="1" applyFill="1" applyBorder="1" applyProtection="1">
      <protection locked="0"/>
    </xf>
    <xf numFmtId="0" fontId="16" fillId="0" borderId="0" xfId="2" applyFont="1" applyProtection="1">
      <protection locked="0"/>
    </xf>
    <xf numFmtId="0" fontId="16" fillId="2" borderId="0" xfId="2" applyFont="1" applyFill="1" applyProtection="1">
      <protection locked="0"/>
    </xf>
    <xf numFmtId="0" fontId="8" fillId="0" borderId="2" xfId="2" applyFont="1" applyBorder="1" applyProtection="1">
      <protection locked="0"/>
    </xf>
    <xf numFmtId="164" fontId="8" fillId="5" borderId="0" xfId="4" applyNumberFormat="1" applyFont="1" applyFill="1" applyBorder="1" applyProtection="1">
      <protection locked="0"/>
    </xf>
    <xf numFmtId="0" fontId="10" fillId="4" borderId="9" xfId="2" applyFont="1" applyFill="1" applyBorder="1" applyProtection="1">
      <protection locked="0"/>
    </xf>
    <xf numFmtId="0" fontId="10" fillId="4" borderId="10" xfId="2" applyFont="1" applyFill="1" applyBorder="1" applyProtection="1">
      <protection locked="0"/>
    </xf>
    <xf numFmtId="164" fontId="10" fillId="4" borderId="11" xfId="4" applyNumberFormat="1" applyFont="1" applyFill="1" applyBorder="1" applyProtection="1">
      <protection locked="0"/>
    </xf>
    <xf numFmtId="164" fontId="17" fillId="0" borderId="0" xfId="2" applyNumberFormat="1" applyFont="1" applyProtection="1">
      <protection locked="0"/>
    </xf>
    <xf numFmtId="0" fontId="18" fillId="0" borderId="0" xfId="2" applyFont="1" applyProtection="1">
      <protection locked="0"/>
    </xf>
    <xf numFmtId="164" fontId="16" fillId="6" borderId="0" xfId="2" applyNumberFormat="1" applyFont="1" applyFill="1" applyProtection="1">
      <protection locked="0"/>
    </xf>
    <xf numFmtId="165" fontId="20" fillId="4" borderId="19" xfId="0" applyNumberFormat="1" applyFont="1" applyFill="1" applyBorder="1" applyAlignment="1" applyProtection="1">
      <alignment horizontal="center" vertical="center" wrapText="1"/>
      <protection locked="0"/>
    </xf>
    <xf numFmtId="0" fontId="20" fillId="4" borderId="20" xfId="0" applyFont="1" applyFill="1" applyBorder="1" applyProtection="1">
      <protection locked="0"/>
    </xf>
    <xf numFmtId="6" fontId="16" fillId="0" borderId="23" xfId="0" applyNumberFormat="1" applyFont="1" applyBorder="1" applyProtection="1">
      <protection locked="0"/>
    </xf>
    <xf numFmtId="0" fontId="8" fillId="0" borderId="21" xfId="0" applyFont="1" applyFill="1" applyBorder="1" applyAlignment="1" applyProtection="1">
      <alignment vertical="center"/>
      <protection locked="0"/>
    </xf>
    <xf numFmtId="6" fontId="8" fillId="0" borderId="22" xfId="0" applyNumberFormat="1" applyFont="1" applyFill="1" applyBorder="1" applyProtection="1">
      <protection locked="0"/>
    </xf>
    <xf numFmtId="0" fontId="16" fillId="0" borderId="21" xfId="0" applyFont="1" applyFill="1" applyBorder="1" applyAlignment="1" applyProtection="1">
      <alignment horizontal="right" vertical="center"/>
      <protection locked="0"/>
    </xf>
    <xf numFmtId="6" fontId="21" fillId="0" borderId="22" xfId="0" applyNumberFormat="1" applyFont="1" applyFill="1" applyBorder="1" applyProtection="1">
      <protection locked="0"/>
    </xf>
    <xf numFmtId="6" fontId="22" fillId="0" borderId="23" xfId="0" applyNumberFormat="1" applyFont="1" applyFill="1" applyBorder="1" applyProtection="1">
      <protection locked="0"/>
    </xf>
    <xf numFmtId="0" fontId="14" fillId="3" borderId="4" xfId="2" applyFont="1" applyFill="1" applyBorder="1" applyProtection="1">
      <protection locked="0"/>
    </xf>
    <xf numFmtId="164" fontId="8" fillId="7" borderId="0" xfId="2" applyNumberFormat="1" applyFont="1" applyFill="1" applyProtection="1">
      <protection locked="0"/>
    </xf>
    <xf numFmtId="0" fontId="16" fillId="7" borderId="24" xfId="0" applyFont="1" applyFill="1" applyBorder="1" applyAlignment="1" applyProtection="1">
      <alignment horizontal="left" vertical="center"/>
      <protection locked="0"/>
    </xf>
    <xf numFmtId="6" fontId="16" fillId="7" borderId="25" xfId="0" applyNumberFormat="1" applyFont="1" applyFill="1" applyBorder="1" applyProtection="1">
      <protection locked="0"/>
    </xf>
    <xf numFmtId="6" fontId="16" fillId="7" borderId="26" xfId="0" applyNumberFormat="1" applyFont="1" applyFill="1" applyBorder="1" applyProtection="1">
      <protection locked="0"/>
    </xf>
    <xf numFmtId="0" fontId="0" fillId="7" borderId="0" xfId="0" applyFill="1"/>
    <xf numFmtId="0" fontId="2" fillId="7" borderId="0" xfId="2" applyFont="1" applyFill="1" applyProtection="1">
      <protection locked="0"/>
    </xf>
    <xf numFmtId="0" fontId="3" fillId="7" borderId="0" xfId="2" applyFont="1" applyFill="1" applyBorder="1" applyAlignment="1" applyProtection="1">
      <alignment horizontal="center" vertical="center" wrapText="1"/>
      <protection locked="0"/>
    </xf>
    <xf numFmtId="0" fontId="4" fillId="7" borderId="0" xfId="2" applyFont="1" applyFill="1" applyProtection="1">
      <protection locked="0"/>
    </xf>
    <xf numFmtId="0" fontId="6" fillId="7" borderId="0" xfId="3" applyFont="1" applyFill="1" applyAlignment="1"/>
    <xf numFmtId="0" fontId="6" fillId="7" borderId="0" xfId="3" applyFont="1" applyFill="1"/>
    <xf numFmtId="0" fontId="24" fillId="7" borderId="0" xfId="0" applyFont="1" applyFill="1"/>
    <xf numFmtId="0" fontId="10" fillId="4" borderId="2" xfId="2" applyFont="1" applyFill="1" applyBorder="1" applyAlignment="1" applyProtection="1">
      <alignment horizontal="center"/>
      <protection locked="0"/>
    </xf>
    <xf numFmtId="0" fontId="20" fillId="4" borderId="16" xfId="0" applyFont="1" applyFill="1" applyBorder="1" applyAlignment="1" applyProtection="1">
      <alignment horizontal="center" vertical="center" wrapText="1"/>
      <protection locked="0"/>
    </xf>
    <xf numFmtId="0" fontId="20" fillId="4" borderId="17" xfId="0" applyFont="1" applyFill="1" applyBorder="1" applyAlignment="1" applyProtection="1">
      <alignment horizontal="center" vertical="center" wrapText="1"/>
      <protection locked="0"/>
    </xf>
    <xf numFmtId="0" fontId="12" fillId="3" borderId="4" xfId="2" applyFont="1" applyFill="1" applyBorder="1" applyAlignment="1" applyProtection="1">
      <alignment wrapText="1"/>
      <protection locked="0"/>
    </xf>
    <xf numFmtId="0" fontId="10" fillId="4" borderId="2" xfId="2" applyFont="1" applyFill="1" applyBorder="1" applyAlignment="1" applyProtection="1">
      <alignment horizontal="center" wrapText="1"/>
      <protection locked="0"/>
    </xf>
    <xf numFmtId="0" fontId="10" fillId="4" borderId="3" xfId="2" applyFont="1" applyFill="1" applyBorder="1" applyAlignment="1" applyProtection="1">
      <alignment horizontal="center" wrapText="1"/>
      <protection locked="0"/>
    </xf>
    <xf numFmtId="0" fontId="20" fillId="4" borderId="27" xfId="0" applyFont="1" applyFill="1" applyBorder="1" applyAlignment="1" applyProtection="1">
      <alignment horizontal="center" vertical="center" wrapText="1"/>
      <protection locked="0"/>
    </xf>
    <xf numFmtId="165" fontId="20" fillId="4" borderId="28" xfId="0" applyNumberFormat="1" applyFont="1" applyFill="1" applyBorder="1" applyAlignment="1" applyProtection="1">
      <alignment horizontal="center" vertical="center" wrapText="1"/>
      <protection locked="0"/>
    </xf>
    <xf numFmtId="6" fontId="21" fillId="0" borderId="29" xfId="0" applyNumberFormat="1" applyFont="1" applyFill="1" applyBorder="1" applyProtection="1">
      <protection locked="0"/>
    </xf>
    <xf numFmtId="6" fontId="16" fillId="7" borderId="30" xfId="0" applyNumberFormat="1" applyFont="1" applyFill="1" applyBorder="1" applyProtection="1">
      <protection locked="0"/>
    </xf>
    <xf numFmtId="1" fontId="8" fillId="0" borderId="29" xfId="0" applyNumberFormat="1" applyFont="1" applyFill="1" applyBorder="1" applyProtection="1">
      <protection locked="0"/>
    </xf>
    <xf numFmtId="0" fontId="25" fillId="7" borderId="0" xfId="3" applyFont="1" applyFill="1" applyAlignment="1"/>
    <xf numFmtId="1" fontId="8" fillId="0" borderId="22" xfId="0" applyNumberFormat="1" applyFont="1" applyFill="1" applyBorder="1" applyProtection="1">
      <protection locked="0"/>
    </xf>
    <xf numFmtId="0" fontId="0" fillId="0" borderId="0" xfId="0" applyAlignment="1">
      <alignment horizontal="left" vertical="top" wrapText="1"/>
    </xf>
    <xf numFmtId="0" fontId="0" fillId="0" borderId="0" xfId="0" applyAlignment="1">
      <alignment horizontal="left" vertical="top"/>
    </xf>
    <xf numFmtId="0" fontId="19" fillId="5" borderId="12" xfId="0" applyFont="1" applyFill="1" applyBorder="1" applyAlignment="1" applyProtection="1">
      <alignment horizontal="center"/>
      <protection locked="0"/>
    </xf>
    <xf numFmtId="0" fontId="19" fillId="5" borderId="13" xfId="0" applyFont="1" applyFill="1" applyBorder="1" applyAlignment="1" applyProtection="1">
      <alignment horizontal="center"/>
      <protection locked="0"/>
    </xf>
    <xf numFmtId="0" fontId="19" fillId="5" borderId="14" xfId="0" applyFont="1" applyFill="1" applyBorder="1" applyAlignment="1" applyProtection="1">
      <alignment horizontal="center"/>
      <protection locked="0"/>
    </xf>
    <xf numFmtId="0" fontId="20" fillId="4" borderId="15" xfId="0" applyFont="1" applyFill="1" applyBorder="1" applyAlignment="1" applyProtection="1">
      <alignment horizontal="center" vertical="center" wrapText="1"/>
      <protection locked="0"/>
    </xf>
    <xf numFmtId="0" fontId="20" fillId="4" borderId="18" xfId="0" applyFont="1" applyFill="1" applyBorder="1" applyAlignment="1" applyProtection="1">
      <alignment horizontal="center" vertical="center" wrapText="1"/>
      <protection locked="0"/>
    </xf>
    <xf numFmtId="0" fontId="16" fillId="6" borderId="0" xfId="2" applyFont="1" applyFill="1" applyAlignment="1" applyProtection="1">
      <alignment horizontal="right"/>
      <protection locked="0"/>
    </xf>
    <xf numFmtId="0" fontId="8" fillId="7" borderId="0" xfId="2" applyFont="1" applyFill="1" applyAlignment="1" applyProtection="1">
      <alignment horizontal="right"/>
      <protection locked="0"/>
    </xf>
    <xf numFmtId="14" fontId="23" fillId="0" borderId="0" xfId="3" applyNumberFormat="1" applyFont="1" applyFill="1" applyBorder="1" applyAlignment="1">
      <alignment horizontal="left" vertical="top" wrapText="1"/>
    </xf>
    <xf numFmtId="0" fontId="10" fillId="4" borderId="2" xfId="2" applyFont="1" applyFill="1" applyBorder="1" applyAlignment="1" applyProtection="1">
      <alignment horizontal="center"/>
      <protection locked="0"/>
    </xf>
  </cellXfs>
  <cellStyles count="5">
    <cellStyle name="Currency" xfId="1" builtinId="4"/>
    <cellStyle name="Currency 2" xfId="4"/>
    <cellStyle name="Normal" xfId="0" builtinId="0"/>
    <cellStyle name="Normal 2"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communities-my.sharepoint.com/Users/Juliana/AppData/Local/Microsoft/Windows/Temporary%20Internet%20Files/Content.Outlook/RUR8GRTK/ANGOLA/PROJECT/LOP/AUG00LOP.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gcommunities-my.sharepoint.com/Users/Juliana/AppData/Local/Microsoft/Windows/Temporary%20Internet%20Files/Content.Outlook/RUR8GRTK/International%20Finance/01%20-%20Projects/Z5117-%205G%20-%20ASF%20-%20Brazil%20EJF%20Buliding/FY2009/LOP/LOP-Z5117(5G)_009_Jun0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Documents%20and%20Settings\getenetk\Desktop\OFDA%20Budget%204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id.grm.com.au/Project%20Management/Egypt/ACFAP/Client/Bid%20proposal%20form%205-02-03.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Actual%20Expenses%20-%20Sept%207,%2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communities-my.sharepoint.com/Users/Juliana/AppData/Local/Microsoft/Windows/Temporary%20Internet%20Files/Content.Outlook/RUR8GRTK/Users/fzafar/Desktop/Completed%20Proposals/Ethiopia%20READ/Submission%20Docs/Pact_Ethiopia%20READ_04NOV2013%20FZ.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gcommunities-my.sharepoint.com/Users/rsvavolya/Downloads/Budget%20ENGAGE%20full%20grant%20wishlist%20full%20staff%20full%20activities%20full%20travels%2028jun16%20-%202p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GRMUK%20Projects\Tanzania\Tanzania%20HDIF\Financial\Forecasting\TZHDI_Forecast%20Workbook%2011%2004%201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intranet.pactworld.org/Financial%20Planning%20and%20Administration/BUDGET%20PROCESS/BUDGET%20PROCESS%20-%20FP&amp;A/FY11-FY13/REVISED%20OH%20BUDGETS%20-%20$18M%20APPROVED%20BY%20F&amp;A%20COMMITTEE/Copy%20of%20Copy%20of%20FY11_OH_Dept_Template%20-%20Oct%202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gcommunities-my.sharepoint.com/Users/Juliana/AppData/Local/Microsoft/Windows/Temporary%20Internet%20Files/Content.Outlook/RUR8GRTK/Users/fzafar/Desktop/Tanzania/Cost/Budget/Pact_Tanzania%20CHSSP4-29.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Master%20Staffing%20Overview%20GEMS%20%2010.08.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gcommunities-my.sharepoint.com/Users/Juliana/AppData/Local/Microsoft/Windows/Temporary%20Internet%20Files/Content.Outlook/RUR8GRTK/Users/lwilliams/AppData/Local/Temp/wz846a/Copy%20of%20GA019%20Advancement%20Budget%20(2).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030403da1135BudgetModAnalysisUnlink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OP Budg vs XP"/>
      <sheetName val="DETAIL"/>
      <sheetName val="Other Angola Projects"/>
      <sheetName val="FSR Backup--Updated Quarterly"/>
      <sheetName val="Not In Use HERE FORWARD------&gt;&gt;"/>
      <sheetName val="na"/>
      <sheetName val="Bdgt-vs-XP by Yr-INTERNAL USE"/>
      <sheetName val="FY2000 LOP--INTERNAL USE"/>
      <sheetName val="AUG00LOP"/>
    </sheetNames>
    <sheetDataSet>
      <sheetData sheetId="0" refreshError="1"/>
      <sheetData sheetId="1"/>
      <sheetData sheetId="2"/>
      <sheetData sheetId="3"/>
      <sheetData sheetId="4" refreshError="1"/>
      <sheetData sheetId="5">
        <row r="12">
          <cell r="C12">
            <v>336243.09</v>
          </cell>
          <cell r="D12">
            <v>233466.5</v>
          </cell>
        </row>
        <row r="13">
          <cell r="C13">
            <v>26019.09</v>
          </cell>
          <cell r="D13">
            <v>18842.09</v>
          </cell>
        </row>
        <row r="14">
          <cell r="C14">
            <v>105100</v>
          </cell>
          <cell r="D14">
            <v>52921</v>
          </cell>
        </row>
        <row r="15">
          <cell r="C15">
            <v>90267</v>
          </cell>
          <cell r="D15">
            <v>86301.71</v>
          </cell>
        </row>
        <row r="16">
          <cell r="C16">
            <v>69569.13</v>
          </cell>
          <cell r="D16">
            <v>42265.15</v>
          </cell>
        </row>
      </sheetData>
      <sheetData sheetId="6"/>
      <sheetData sheetId="7"/>
      <sheetData sheetId="8" refreshError="1"/>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d Statement"/>
      <sheetName val="SUN"/>
      <sheetName val="Summary"/>
      <sheetName val="Ls_XLB_WorkbookFile"/>
      <sheetName val="PTD by Subproject"/>
      <sheetName val="ExpByLoc"/>
      <sheetName val="Exp-FY"/>
      <sheetName val="Subproject Detail"/>
      <sheetName val="Detail"/>
      <sheetName val="Advances"/>
      <sheetName val="SubMatrix"/>
      <sheetName val="Budget"/>
      <sheetName val="FSR269"/>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8">
          <cell r="G8">
            <v>2009009</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Full"/>
      <sheetName val="Budget - Prog Ops"/>
      <sheetName val="NBI-Loki Ops"/>
      <sheetName val="Office Operations"/>
      <sheetName val="Prog Supplies"/>
      <sheetName val="Materials and Equipment"/>
      <sheetName val="Staff at Locations"/>
      <sheetName val="Facilities"/>
      <sheetName val="Salaries"/>
      <sheetName val="HQ Technical Support"/>
    </sheetNames>
    <sheetDataSet>
      <sheetData sheetId="0"/>
      <sheetData sheetId="1"/>
      <sheetData sheetId="2"/>
      <sheetData sheetId="3"/>
      <sheetData sheetId="4"/>
      <sheetData sheetId="5"/>
      <sheetData sheetId="6"/>
      <sheetData sheetId="7" refreshError="1">
        <row r="10">
          <cell r="G10">
            <v>50</v>
          </cell>
          <cell r="H10">
            <v>10</v>
          </cell>
        </row>
      </sheetData>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row r="2">
          <cell r="A2" t="str">
            <v>Bilateral</v>
          </cell>
        </row>
        <row r="3">
          <cell r="A3" t="str">
            <v xml:space="preserve">Loan/government </v>
          </cell>
        </row>
        <row r="4">
          <cell r="A4" t="str">
            <v>Commercial</v>
          </cell>
        </row>
        <row r="5">
          <cell r="A5" t="str">
            <v xml:space="preserve">Trading  </v>
          </cell>
        </row>
      </sheetData>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s thru Sept 7, 06"/>
      <sheetName val="Projected Expenses Sep 7 -30"/>
      <sheetName val="SiG FR"/>
      <sheetName val="Dept 01- CEO Activity Sum"/>
    </sheetNames>
    <sheetDataSet>
      <sheetData sheetId="0"/>
      <sheetData sheetId="1"/>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Summary"/>
      <sheetName val="Pact Details"/>
      <sheetName val="Pact Travel"/>
      <sheetName val="Pact Activities"/>
      <sheetName val="LOE Policy"/>
      <sheetName val="IT Policy"/>
      <sheetName val="IT Pricing List"/>
      <sheetName val="Pact Cost Allocation Method "/>
      <sheetName val="Cost Assumptions"/>
      <sheetName val="Cost Share"/>
      <sheetName val="ODA Summary"/>
      <sheetName val="ODA Detail"/>
      <sheetName val="ODA Travel"/>
      <sheetName val="ODA Activities"/>
      <sheetName val="ODA Cost Allocation Method"/>
      <sheetName val="ADA Summary"/>
      <sheetName val="ADA Detail"/>
      <sheetName val="ADA Travel"/>
      <sheetName val="ADA Activities"/>
      <sheetName val="ADA Cost Allocation Method"/>
      <sheetName val="REST Summary"/>
      <sheetName val="REST Detail"/>
      <sheetName val="REST Travel"/>
      <sheetName val="REST Activities"/>
      <sheetName val="REST Cost Allocation Method"/>
      <sheetName val="SEPDA Summary"/>
      <sheetName val="SEPDA Detail"/>
      <sheetName val="SEPDA Travel"/>
      <sheetName val="SEPDA Activities"/>
      <sheetName val="SEPDA Cost Allocation Method"/>
      <sheetName val="SAAD Summary"/>
      <sheetName val="SAAD Detail"/>
      <sheetName val="SAAD Travel"/>
      <sheetName val="SAAD Activities"/>
      <sheetName val="SAAD Cost Allocation Method"/>
      <sheetName val="SF424"/>
      <sheetName val="SF424A1"/>
      <sheetName val="SF424A2"/>
    </sheetNames>
    <sheetDataSet>
      <sheetData sheetId="0"/>
      <sheetData sheetId="1">
        <row r="30">
          <cell r="H30">
            <v>4076056.2703472306</v>
          </cell>
        </row>
      </sheetData>
      <sheetData sheetId="2">
        <row r="11">
          <cell r="D11">
            <v>18.7</v>
          </cell>
        </row>
      </sheetData>
      <sheetData sheetId="3"/>
      <sheetData sheetId="4"/>
      <sheetData sheetId="5"/>
      <sheetData sheetId="6"/>
      <sheetData sheetId="7"/>
      <sheetData sheetId="8"/>
      <sheetData sheetId="9"/>
      <sheetData sheetId="10"/>
      <sheetData sheetId="11"/>
      <sheetData sheetId="12">
        <row r="15">
          <cell r="AW15">
            <v>1.05</v>
          </cell>
        </row>
        <row r="17">
          <cell r="D17">
            <v>545</v>
          </cell>
          <cell r="E17">
            <v>109</v>
          </cell>
          <cell r="F17">
            <v>37</v>
          </cell>
        </row>
      </sheetData>
      <sheetData sheetId="13"/>
      <sheetData sheetId="14"/>
      <sheetData sheetId="15"/>
      <sheetData sheetId="16"/>
      <sheetData sheetId="17">
        <row r="14">
          <cell r="D14">
            <v>340</v>
          </cell>
          <cell r="E14">
            <v>68</v>
          </cell>
          <cell r="F14">
            <v>23</v>
          </cell>
        </row>
      </sheetData>
      <sheetData sheetId="18"/>
      <sheetData sheetId="19"/>
      <sheetData sheetId="20"/>
      <sheetData sheetId="21"/>
      <sheetData sheetId="22">
        <row r="14">
          <cell r="D14">
            <v>93</v>
          </cell>
          <cell r="E14">
            <v>19</v>
          </cell>
          <cell r="F14">
            <v>7</v>
          </cell>
        </row>
      </sheetData>
      <sheetData sheetId="23"/>
      <sheetData sheetId="24"/>
      <sheetData sheetId="25"/>
      <sheetData sheetId="26"/>
      <sheetData sheetId="27">
        <row r="14">
          <cell r="D14">
            <v>79</v>
          </cell>
        </row>
      </sheetData>
      <sheetData sheetId="28"/>
      <sheetData sheetId="29"/>
      <sheetData sheetId="30"/>
      <sheetData sheetId="31"/>
      <sheetData sheetId="32">
        <row r="14">
          <cell r="D14">
            <v>43</v>
          </cell>
          <cell r="E14">
            <v>9</v>
          </cell>
          <cell r="F14">
            <v>3</v>
          </cell>
        </row>
      </sheetData>
      <sheetData sheetId="33"/>
      <sheetData sheetId="34"/>
      <sheetData sheetId="35"/>
      <sheetData sheetId="36"/>
      <sheetData sheetId="37"/>
      <sheetData sheetId="3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enic "/>
      <sheetName val="Instructions"/>
      <sheetName val="Summary"/>
      <sheetName val=" Detail"/>
      <sheetName val="Travel"/>
      <sheetName val="Activities"/>
      <sheetName val="Pact CCA"/>
      <sheetName val="SF424"/>
      <sheetName val="SF424A1"/>
      <sheetName val="SF424A2"/>
      <sheetName val="%AC"/>
      <sheetName val="Home support LOE"/>
    </sheetNames>
    <sheetDataSet>
      <sheetData sheetId="0"/>
      <sheetData sheetId="1"/>
      <sheetData sheetId="2">
        <row r="23">
          <cell r="G23">
            <v>8345238.9342355831</v>
          </cell>
        </row>
        <row r="25">
          <cell r="G25">
            <v>10670000</v>
          </cell>
        </row>
        <row r="37">
          <cell r="G37">
            <v>21999795.138399679</v>
          </cell>
        </row>
      </sheetData>
      <sheetData sheetId="3">
        <row r="280">
          <cell r="A280" t="str">
            <v>Activities</v>
          </cell>
        </row>
        <row r="349">
          <cell r="B349">
            <v>0.03</v>
          </cell>
        </row>
      </sheetData>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Total"/>
      <sheetName val="DFID Forecast"/>
      <sheetName val="Input Sheet"/>
      <sheetName val="Grants Forecast"/>
      <sheetName val="Inc - Personnel"/>
      <sheetName val="Inc - Milestones"/>
      <sheetName val="Inc - Reimburseable"/>
      <sheetName val="reimburs detail"/>
      <sheetName val="Inc - Non-Reimburseable"/>
      <sheetName val="Impl - Personnel"/>
      <sheetName val="Impl - Milestones"/>
      <sheetName val="Impl - Reimburseable"/>
      <sheetName val="Impl - Non-Reimburseable"/>
      <sheetName val="Close Out - Personnel"/>
      <sheetName val="Close Out - Milestones"/>
      <sheetName val="Close Out - Reimburseable"/>
      <sheetName val="Close Out - Non-Reimburseable"/>
      <sheetName val="TZHDI Forecast Linking"/>
      <sheetName val="Notes"/>
    </sheetNames>
    <sheetDataSet>
      <sheetData sheetId="0">
        <row r="3">
          <cell r="CA3" t="str">
            <v>Select Type</v>
          </cell>
        </row>
        <row r="4">
          <cell r="CA4" t="str">
            <v>Actual</v>
          </cell>
        </row>
        <row r="5">
          <cell r="CA5" t="str">
            <v>Forecast</v>
          </cell>
        </row>
        <row r="7">
          <cell r="BZ7" t="str">
            <v>Actual</v>
          </cell>
          <cell r="CA7" t="str">
            <v>Actual</v>
          </cell>
          <cell r="CB7" t="str">
            <v>Actual</v>
          </cell>
          <cell r="CC7" t="str">
            <v>Actual</v>
          </cell>
          <cell r="CD7" t="str">
            <v>Actual</v>
          </cell>
          <cell r="CE7" t="str">
            <v>Actual</v>
          </cell>
          <cell r="CF7" t="str">
            <v>Actual</v>
          </cell>
          <cell r="CG7" t="str">
            <v>Actual</v>
          </cell>
          <cell r="CH7" t="str">
            <v>Actual</v>
          </cell>
          <cell r="CI7" t="str">
            <v>Actual</v>
          </cell>
          <cell r="CJ7" t="str">
            <v>Actual</v>
          </cell>
          <cell r="CK7" t="str">
            <v>Actual</v>
          </cell>
          <cell r="CL7" t="str">
            <v>Actual</v>
          </cell>
          <cell r="CM7" t="str">
            <v>Actual</v>
          </cell>
          <cell r="CN7" t="str">
            <v>Actual</v>
          </cell>
          <cell r="CO7" t="str">
            <v>Actual</v>
          </cell>
          <cell r="CP7" t="str">
            <v>Actual</v>
          </cell>
          <cell r="CQ7" t="str">
            <v>Actual</v>
          </cell>
          <cell r="CR7" t="str">
            <v>Actual</v>
          </cell>
          <cell r="CS7" t="str">
            <v>Actual</v>
          </cell>
          <cell r="CT7" t="str">
            <v>Actual</v>
          </cell>
          <cell r="CU7" t="str">
            <v>Actual</v>
          </cell>
          <cell r="CV7" t="str">
            <v>Actual</v>
          </cell>
          <cell r="CW7" t="str">
            <v>Actual</v>
          </cell>
          <cell r="CX7" t="str">
            <v>Actual</v>
          </cell>
          <cell r="CY7" t="str">
            <v>Actual</v>
          </cell>
          <cell r="CZ7" t="str">
            <v>Actual</v>
          </cell>
          <cell r="DA7" t="str">
            <v>Actual</v>
          </cell>
          <cell r="DB7" t="str">
            <v>Actual</v>
          </cell>
          <cell r="DC7" t="str">
            <v>Actual</v>
          </cell>
          <cell r="DD7" t="str">
            <v>Actual</v>
          </cell>
          <cell r="DE7" t="str">
            <v>Actual</v>
          </cell>
          <cell r="DF7" t="str">
            <v>Actual</v>
          </cell>
          <cell r="DG7" t="str">
            <v>Actual</v>
          </cell>
          <cell r="DH7" t="str">
            <v>Actual</v>
          </cell>
          <cell r="DI7" t="str">
            <v>Actual</v>
          </cell>
          <cell r="DJ7" t="str">
            <v>Actual</v>
          </cell>
          <cell r="DK7" t="str">
            <v>Actual</v>
          </cell>
          <cell r="DL7" t="str">
            <v>Actual</v>
          </cell>
          <cell r="DM7" t="str">
            <v>Actual</v>
          </cell>
          <cell r="DN7" t="str">
            <v>Actual</v>
          </cell>
          <cell r="DO7" t="str">
            <v>Actual</v>
          </cell>
          <cell r="DP7" t="str">
            <v>Actual</v>
          </cell>
          <cell r="DQ7" t="str">
            <v>Actual</v>
          </cell>
          <cell r="DR7" t="str">
            <v>Actual</v>
          </cell>
          <cell r="DS7" t="str">
            <v>Actual</v>
          </cell>
          <cell r="DT7" t="str">
            <v>Actual</v>
          </cell>
          <cell r="DU7" t="str">
            <v>Actual</v>
          </cell>
          <cell r="DV7" t="str">
            <v>Actual</v>
          </cell>
          <cell r="DW7" t="str">
            <v>Actual</v>
          </cell>
          <cell r="DX7" t="str">
            <v>Actual</v>
          </cell>
          <cell r="DY7" t="str">
            <v>Actual</v>
          </cell>
          <cell r="DZ7" t="str">
            <v>Actual</v>
          </cell>
          <cell r="EA7" t="str">
            <v>Actual</v>
          </cell>
          <cell r="EB7" t="str">
            <v>Actual</v>
          </cell>
          <cell r="EC7" t="str">
            <v>Actual</v>
          </cell>
          <cell r="ED7" t="str">
            <v>Actual</v>
          </cell>
          <cell r="EE7" t="str">
            <v>Actual</v>
          </cell>
          <cell r="EF7" t="str">
            <v>Actual</v>
          </cell>
          <cell r="EG7" t="str">
            <v>Actual</v>
          </cell>
          <cell r="EH7" t="str">
            <v>Actual</v>
          </cell>
          <cell r="EJ7" t="str">
            <v>Forecast</v>
          </cell>
          <cell r="EK7" t="str">
            <v>Forecast</v>
          </cell>
          <cell r="EL7" t="str">
            <v>Forecast</v>
          </cell>
          <cell r="EM7" t="str">
            <v>Forecast</v>
          </cell>
          <cell r="EN7" t="str">
            <v>Forecast</v>
          </cell>
          <cell r="EO7" t="str">
            <v>Forecast</v>
          </cell>
          <cell r="EP7" t="str">
            <v>Forecast</v>
          </cell>
          <cell r="EQ7" t="str">
            <v>Forecast</v>
          </cell>
          <cell r="ER7" t="str">
            <v>Forecast</v>
          </cell>
          <cell r="ES7" t="str">
            <v>Forecast</v>
          </cell>
          <cell r="ET7" t="str">
            <v>Forecast</v>
          </cell>
          <cell r="EU7" t="str">
            <v>Forecast</v>
          </cell>
          <cell r="EV7" t="str">
            <v>Forecast</v>
          </cell>
          <cell r="EW7" t="str">
            <v>Forecast</v>
          </cell>
          <cell r="EX7" t="str">
            <v>Forecast</v>
          </cell>
          <cell r="EY7" t="str">
            <v>Forecast</v>
          </cell>
          <cell r="EZ7" t="str">
            <v>Forecast</v>
          </cell>
          <cell r="FA7" t="str">
            <v>Forecast</v>
          </cell>
          <cell r="FB7" t="str">
            <v>Forecast</v>
          </cell>
          <cell r="FC7" t="str">
            <v>Forecast</v>
          </cell>
          <cell r="FD7" t="str">
            <v>Forecast</v>
          </cell>
          <cell r="FE7" t="str">
            <v>Forecast</v>
          </cell>
          <cell r="FF7" t="str">
            <v>Forecast</v>
          </cell>
          <cell r="FG7" t="str">
            <v>Forecast</v>
          </cell>
          <cell r="FH7" t="str">
            <v>Forecast</v>
          </cell>
          <cell r="FI7" t="str">
            <v>Forecast</v>
          </cell>
          <cell r="FJ7" t="str">
            <v>Forecast</v>
          </cell>
          <cell r="FK7" t="str">
            <v>Forecast</v>
          </cell>
          <cell r="FL7" t="str">
            <v>Forecast</v>
          </cell>
          <cell r="FM7" t="str">
            <v>Forecast</v>
          </cell>
          <cell r="FN7" t="str">
            <v>Forecast</v>
          </cell>
          <cell r="FO7" t="str">
            <v>Forecast</v>
          </cell>
          <cell r="FP7" t="str">
            <v>Forecast</v>
          </cell>
          <cell r="FQ7" t="str">
            <v>Forecast</v>
          </cell>
          <cell r="FR7" t="str">
            <v>Forecast</v>
          </cell>
          <cell r="FS7" t="str">
            <v>Forecast</v>
          </cell>
          <cell r="FT7" t="str">
            <v>Forecast</v>
          </cell>
          <cell r="FU7" t="str">
            <v>Forecast</v>
          </cell>
          <cell r="FV7" t="str">
            <v>Forecast</v>
          </cell>
          <cell r="FW7" t="str">
            <v>Forecast</v>
          </cell>
          <cell r="FX7" t="str">
            <v>Forecast</v>
          </cell>
          <cell r="FY7" t="str">
            <v>Forecast</v>
          </cell>
          <cell r="FZ7" t="str">
            <v>Forecast</v>
          </cell>
          <cell r="GA7" t="str">
            <v>Forecast</v>
          </cell>
          <cell r="GB7" t="str">
            <v>Forecast</v>
          </cell>
          <cell r="GC7" t="str">
            <v>Forecast</v>
          </cell>
          <cell r="GD7" t="str">
            <v>Forecast</v>
          </cell>
          <cell r="GE7" t="str">
            <v>Forecast</v>
          </cell>
          <cell r="GF7" t="str">
            <v>Forecast</v>
          </cell>
          <cell r="GG7" t="str">
            <v>Forecast</v>
          </cell>
          <cell r="GH7" t="str">
            <v>Forecast</v>
          </cell>
          <cell r="GI7" t="str">
            <v>Forecast</v>
          </cell>
          <cell r="GJ7" t="str">
            <v>Forecast</v>
          </cell>
          <cell r="GK7" t="str">
            <v>Forecast</v>
          </cell>
          <cell r="GL7" t="str">
            <v>Forecast</v>
          </cell>
          <cell r="GM7" t="str">
            <v>Forecast</v>
          </cell>
          <cell r="GN7" t="str">
            <v>Forecast</v>
          </cell>
          <cell r="GO7" t="str">
            <v>Forecast</v>
          </cell>
          <cell r="GP7" t="str">
            <v>Forecast</v>
          </cell>
          <cell r="GQ7" t="str">
            <v>Forecast</v>
          </cell>
          <cell r="GR7" t="str">
            <v>Forecast</v>
          </cell>
        </row>
        <row r="9">
          <cell r="BZ9">
            <v>41518</v>
          </cell>
          <cell r="CA9">
            <v>41548</v>
          </cell>
          <cell r="CB9">
            <v>41579</v>
          </cell>
          <cell r="CC9">
            <v>41609</v>
          </cell>
          <cell r="CD9">
            <v>41640</v>
          </cell>
          <cell r="CE9">
            <v>41671</v>
          </cell>
          <cell r="CF9">
            <v>41699</v>
          </cell>
          <cell r="CG9">
            <v>41730</v>
          </cell>
          <cell r="CH9">
            <v>41760</v>
          </cell>
          <cell r="CI9">
            <v>41791</v>
          </cell>
          <cell r="CJ9">
            <v>41821</v>
          </cell>
          <cell r="CK9">
            <v>41852</v>
          </cell>
          <cell r="CL9">
            <v>41883</v>
          </cell>
          <cell r="CM9">
            <v>41913</v>
          </cell>
          <cell r="CN9">
            <v>41944</v>
          </cell>
          <cell r="CO9">
            <v>41974</v>
          </cell>
          <cell r="CP9">
            <v>42005</v>
          </cell>
          <cell r="CQ9">
            <v>42036</v>
          </cell>
          <cell r="CR9">
            <v>42064</v>
          </cell>
          <cell r="CS9">
            <v>42095</v>
          </cell>
          <cell r="CT9">
            <v>42125</v>
          </cell>
          <cell r="CU9">
            <v>42156</v>
          </cell>
          <cell r="CV9">
            <v>42186</v>
          </cell>
          <cell r="CW9">
            <v>42217</v>
          </cell>
          <cell r="CX9">
            <v>42248</v>
          </cell>
          <cell r="CY9">
            <v>42278</v>
          </cell>
          <cell r="CZ9">
            <v>42309</v>
          </cell>
          <cell r="DA9">
            <v>42339</v>
          </cell>
          <cell r="DB9">
            <v>42370</v>
          </cell>
          <cell r="DC9">
            <v>42401</v>
          </cell>
          <cell r="DD9">
            <v>42430</v>
          </cell>
          <cell r="DE9">
            <v>42461</v>
          </cell>
          <cell r="DF9">
            <v>42491</v>
          </cell>
          <cell r="DG9">
            <v>42522</v>
          </cell>
          <cell r="DH9">
            <v>42552</v>
          </cell>
          <cell r="DI9">
            <v>42583</v>
          </cell>
          <cell r="DJ9">
            <v>42614</v>
          </cell>
          <cell r="DK9">
            <v>42644</v>
          </cell>
          <cell r="DL9">
            <v>42675</v>
          </cell>
          <cell r="DM9">
            <v>42705</v>
          </cell>
          <cell r="DN9">
            <v>42736</v>
          </cell>
          <cell r="DO9">
            <v>42767</v>
          </cell>
          <cell r="DP9">
            <v>42795</v>
          </cell>
          <cell r="DQ9">
            <v>42826</v>
          </cell>
          <cell r="DR9">
            <v>42856</v>
          </cell>
          <cell r="DS9">
            <v>42887</v>
          </cell>
          <cell r="DT9">
            <v>42917</v>
          </cell>
          <cell r="DU9">
            <v>42948</v>
          </cell>
          <cell r="DV9">
            <v>42979</v>
          </cell>
          <cell r="DW9">
            <v>43009</v>
          </cell>
          <cell r="DX9">
            <v>43040</v>
          </cell>
          <cell r="DY9">
            <v>43070</v>
          </cell>
          <cell r="DZ9">
            <v>43101</v>
          </cell>
          <cell r="EA9">
            <v>43132</v>
          </cell>
          <cell r="EB9">
            <v>43160</v>
          </cell>
          <cell r="EC9">
            <v>43191</v>
          </cell>
          <cell r="ED9">
            <v>43221</v>
          </cell>
          <cell r="EE9">
            <v>43252</v>
          </cell>
          <cell r="EF9">
            <v>43282</v>
          </cell>
          <cell r="EG9">
            <v>43313</v>
          </cell>
          <cell r="EH9">
            <v>43344</v>
          </cell>
          <cell r="EJ9">
            <v>41518</v>
          </cell>
          <cell r="EK9">
            <v>41548</v>
          </cell>
          <cell r="EL9">
            <v>41579</v>
          </cell>
          <cell r="EM9">
            <v>41609</v>
          </cell>
          <cell r="EN9">
            <v>41640</v>
          </cell>
          <cell r="EO9">
            <v>41671</v>
          </cell>
          <cell r="EP9">
            <v>41699</v>
          </cell>
          <cell r="EQ9">
            <v>41730</v>
          </cell>
          <cell r="ER9">
            <v>41760</v>
          </cell>
          <cell r="ES9">
            <v>41791</v>
          </cell>
          <cell r="ET9">
            <v>41821</v>
          </cell>
          <cell r="EU9">
            <v>41852</v>
          </cell>
          <cell r="EV9">
            <v>41883</v>
          </cell>
          <cell r="EW9">
            <v>41913</v>
          </cell>
          <cell r="EX9">
            <v>41944</v>
          </cell>
          <cell r="EY9">
            <v>41974</v>
          </cell>
          <cell r="EZ9">
            <v>42005</v>
          </cell>
          <cell r="FA9">
            <v>42036</v>
          </cell>
          <cell r="FB9">
            <v>42064</v>
          </cell>
          <cell r="FC9">
            <v>42095</v>
          </cell>
          <cell r="FD9">
            <v>42125</v>
          </cell>
          <cell r="FE9">
            <v>42156</v>
          </cell>
          <cell r="FF9">
            <v>42186</v>
          </cell>
          <cell r="FG9">
            <v>42217</v>
          </cell>
          <cell r="FH9">
            <v>42248</v>
          </cell>
          <cell r="FI9">
            <v>42278</v>
          </cell>
          <cell r="FJ9">
            <v>42309</v>
          </cell>
          <cell r="FK9">
            <v>42339</v>
          </cell>
          <cell r="FL9">
            <v>42370</v>
          </cell>
          <cell r="FM9">
            <v>42401</v>
          </cell>
          <cell r="FN9">
            <v>42430</v>
          </cell>
          <cell r="FO9">
            <v>42461</v>
          </cell>
          <cell r="FP9">
            <v>42491</v>
          </cell>
          <cell r="FQ9">
            <v>42522</v>
          </cell>
          <cell r="FR9">
            <v>42552</v>
          </cell>
          <cell r="FS9">
            <v>42583</v>
          </cell>
          <cell r="FT9">
            <v>42614</v>
          </cell>
          <cell r="FU9">
            <v>42644</v>
          </cell>
          <cell r="FV9">
            <v>42675</v>
          </cell>
          <cell r="FW9">
            <v>42705</v>
          </cell>
          <cell r="FX9">
            <v>42736</v>
          </cell>
          <cell r="FY9">
            <v>42767</v>
          </cell>
          <cell r="FZ9">
            <v>42795</v>
          </cell>
          <cell r="GA9">
            <v>42826</v>
          </cell>
          <cell r="GB9">
            <v>42856</v>
          </cell>
          <cell r="GC9">
            <v>42887</v>
          </cell>
          <cell r="GD9">
            <v>42917</v>
          </cell>
          <cell r="GE9">
            <v>42948</v>
          </cell>
          <cell r="GF9">
            <v>42979</v>
          </cell>
          <cell r="GG9">
            <v>43009</v>
          </cell>
          <cell r="GH9">
            <v>43040</v>
          </cell>
          <cell r="GI9">
            <v>43070</v>
          </cell>
          <cell r="GJ9">
            <v>43101</v>
          </cell>
          <cell r="GK9">
            <v>43132</v>
          </cell>
          <cell r="GL9">
            <v>43160</v>
          </cell>
          <cell r="GM9">
            <v>43191</v>
          </cell>
          <cell r="GN9">
            <v>43221</v>
          </cell>
          <cell r="GO9">
            <v>43252</v>
          </cell>
          <cell r="GP9">
            <v>43282</v>
          </cell>
          <cell r="GQ9">
            <v>43313</v>
          </cell>
          <cell r="GR9">
            <v>43344</v>
          </cell>
        </row>
        <row r="11">
          <cell r="BY11" t="str">
            <v>Personnel Fees</v>
          </cell>
          <cell r="BZ11">
            <v>7090</v>
          </cell>
          <cell r="CA11">
            <v>21077.5</v>
          </cell>
          <cell r="CB11">
            <v>32063.75</v>
          </cell>
          <cell r="CC11">
            <v>36006.25</v>
          </cell>
          <cell r="CD11">
            <v>25247.25</v>
          </cell>
          <cell r="CE11">
            <v>45683</v>
          </cell>
          <cell r="CF11">
            <v>33463.625</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t="str">
            <v>Personnel Fees</v>
          </cell>
          <cell r="EJ11">
            <v>6090</v>
          </cell>
          <cell r="EK11">
            <v>13615</v>
          </cell>
          <cell r="EL11">
            <v>27725</v>
          </cell>
          <cell r="EM11">
            <v>30320</v>
          </cell>
          <cell r="EN11">
            <v>23247.5</v>
          </cell>
          <cell r="EO11">
            <v>25320.5</v>
          </cell>
          <cell r="EP11">
            <v>50834.5</v>
          </cell>
          <cell r="EQ11">
            <v>0</v>
          </cell>
          <cell r="ER11">
            <v>35301.5</v>
          </cell>
          <cell r="ES11">
            <v>30283</v>
          </cell>
          <cell r="ET11">
            <v>34324.369565217392</v>
          </cell>
          <cell r="EU11">
            <v>33334.369565217392</v>
          </cell>
          <cell r="EV11">
            <v>34324.369565217392</v>
          </cell>
          <cell r="EW11">
            <v>33334.369565217392</v>
          </cell>
          <cell r="EX11">
            <v>34324.369565217392</v>
          </cell>
          <cell r="EY11">
            <v>33334.369565217392</v>
          </cell>
          <cell r="EZ11">
            <v>34324.369565217392</v>
          </cell>
          <cell r="FA11">
            <v>33334.369565217392</v>
          </cell>
          <cell r="FB11">
            <v>33334.369565217392</v>
          </cell>
          <cell r="FC11">
            <v>33334.369565217392</v>
          </cell>
          <cell r="FD11">
            <v>33334.369565217392</v>
          </cell>
          <cell r="FE11">
            <v>36634.369565217392</v>
          </cell>
          <cell r="FF11">
            <v>33334.369565217392</v>
          </cell>
          <cell r="FG11">
            <v>33334.369565217392</v>
          </cell>
          <cell r="FH11">
            <v>33334.369565217392</v>
          </cell>
          <cell r="FI11">
            <v>33334.369565217392</v>
          </cell>
          <cell r="FJ11">
            <v>33334.369565217392</v>
          </cell>
          <cell r="FK11">
            <v>33334.369565217392</v>
          </cell>
          <cell r="FL11">
            <v>33334.369565217392</v>
          </cell>
          <cell r="FM11">
            <v>33334.369565217392</v>
          </cell>
          <cell r="FN11">
            <v>33334.369565217392</v>
          </cell>
          <cell r="FO11">
            <v>33334.369565217392</v>
          </cell>
          <cell r="FP11">
            <v>33334.369565217392</v>
          </cell>
          <cell r="FQ11">
            <v>36634.369565217392</v>
          </cell>
          <cell r="FR11">
            <v>33334.369565217392</v>
          </cell>
          <cell r="FS11">
            <v>33334.369565217392</v>
          </cell>
          <cell r="FT11">
            <v>33334.369565217392</v>
          </cell>
          <cell r="FU11">
            <v>33334.369565217392</v>
          </cell>
          <cell r="FV11">
            <v>34984.369565217392</v>
          </cell>
          <cell r="FW11">
            <v>33334.369565217392</v>
          </cell>
          <cell r="FX11">
            <v>33334.369565217392</v>
          </cell>
          <cell r="FY11">
            <v>33334.369565217392</v>
          </cell>
          <cell r="FZ11">
            <v>33334.369565217392</v>
          </cell>
          <cell r="GA11">
            <v>33334.369565217392</v>
          </cell>
          <cell r="GB11">
            <v>33334.369565217392</v>
          </cell>
          <cell r="GC11">
            <v>36634.369565217392</v>
          </cell>
          <cell r="GD11">
            <v>33334.369565217392</v>
          </cell>
          <cell r="GE11">
            <v>33334.369565217392</v>
          </cell>
          <cell r="GF11">
            <v>34332.446488294314</v>
          </cell>
          <cell r="GG11">
            <v>30382.39576365663</v>
          </cell>
          <cell r="GH11">
            <v>30382.39576365663</v>
          </cell>
          <cell r="GI11">
            <v>58262.395763656634</v>
          </cell>
          <cell r="GJ11">
            <v>30382.39576365663</v>
          </cell>
          <cell r="GK11">
            <v>30382.39576365663</v>
          </cell>
          <cell r="GL11">
            <v>28058.263807134892</v>
          </cell>
          <cell r="GM11">
            <v>26055.80880713489</v>
          </cell>
          <cell r="GN11">
            <v>22791.80880713489</v>
          </cell>
          <cell r="GO11">
            <v>16082.475473801562</v>
          </cell>
          <cell r="GP11">
            <v>16211.565256410258</v>
          </cell>
          <cell r="GQ11">
            <v>13922.190256410258</v>
          </cell>
          <cell r="GR11">
            <v>4548.0769230769229</v>
          </cell>
        </row>
        <row r="12">
          <cell r="BY12" t="str">
            <v>Milestones</v>
          </cell>
          <cell r="BZ12">
            <v>24766</v>
          </cell>
          <cell r="CA12">
            <v>-24766</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t="str">
            <v>Milestones</v>
          </cell>
          <cell r="EJ12">
            <v>24766</v>
          </cell>
          <cell r="EK12">
            <v>0</v>
          </cell>
          <cell r="EL12">
            <v>0</v>
          </cell>
          <cell r="EM12">
            <v>0</v>
          </cell>
          <cell r="EN12">
            <v>0</v>
          </cell>
          <cell r="EO12">
            <v>0</v>
          </cell>
          <cell r="EP12">
            <v>0</v>
          </cell>
          <cell r="EQ12">
            <v>0</v>
          </cell>
          <cell r="ER12">
            <v>157766</v>
          </cell>
          <cell r="ES12">
            <v>165000</v>
          </cell>
          <cell r="ET12">
            <v>0</v>
          </cell>
          <cell r="EU12">
            <v>0</v>
          </cell>
          <cell r="EV12">
            <v>187500</v>
          </cell>
          <cell r="EW12">
            <v>0</v>
          </cell>
          <cell r="EX12">
            <v>0</v>
          </cell>
          <cell r="EY12">
            <v>32500</v>
          </cell>
          <cell r="EZ12">
            <v>0</v>
          </cell>
          <cell r="FA12">
            <v>0</v>
          </cell>
          <cell r="FB12">
            <v>32500</v>
          </cell>
          <cell r="FC12">
            <v>0</v>
          </cell>
          <cell r="FD12">
            <v>200000</v>
          </cell>
          <cell r="FE12">
            <v>32500</v>
          </cell>
          <cell r="FF12">
            <v>0</v>
          </cell>
          <cell r="FG12">
            <v>0</v>
          </cell>
          <cell r="FH12">
            <v>187500</v>
          </cell>
          <cell r="FI12">
            <v>0</v>
          </cell>
          <cell r="FJ12">
            <v>0</v>
          </cell>
          <cell r="FK12">
            <v>32500</v>
          </cell>
          <cell r="FL12">
            <v>0</v>
          </cell>
          <cell r="FM12">
            <v>0</v>
          </cell>
          <cell r="FN12">
            <v>32500</v>
          </cell>
          <cell r="FO12">
            <v>0</v>
          </cell>
          <cell r="FP12">
            <v>0</v>
          </cell>
          <cell r="FQ12">
            <v>32500</v>
          </cell>
          <cell r="FR12">
            <v>0</v>
          </cell>
          <cell r="FS12">
            <v>0</v>
          </cell>
          <cell r="FT12">
            <v>187500</v>
          </cell>
          <cell r="FU12">
            <v>0</v>
          </cell>
          <cell r="FV12">
            <v>0</v>
          </cell>
          <cell r="FW12">
            <v>32500</v>
          </cell>
          <cell r="FX12">
            <v>0</v>
          </cell>
          <cell r="FY12">
            <v>0</v>
          </cell>
          <cell r="FZ12">
            <v>32500</v>
          </cell>
          <cell r="GA12">
            <v>0</v>
          </cell>
          <cell r="GB12">
            <v>0</v>
          </cell>
          <cell r="GC12">
            <v>32500</v>
          </cell>
          <cell r="GD12">
            <v>0</v>
          </cell>
          <cell r="GE12">
            <v>0</v>
          </cell>
          <cell r="GF12">
            <v>252500</v>
          </cell>
          <cell r="GG12">
            <v>0</v>
          </cell>
          <cell r="GH12">
            <v>0</v>
          </cell>
          <cell r="GI12">
            <v>32500</v>
          </cell>
          <cell r="GJ12">
            <v>0</v>
          </cell>
          <cell r="GK12">
            <v>0</v>
          </cell>
          <cell r="GL12">
            <v>32500</v>
          </cell>
          <cell r="GM12">
            <v>0</v>
          </cell>
          <cell r="GN12">
            <v>0</v>
          </cell>
          <cell r="GO12">
            <v>32500</v>
          </cell>
          <cell r="GP12">
            <v>0</v>
          </cell>
          <cell r="GQ12">
            <v>0</v>
          </cell>
          <cell r="GR12">
            <v>304949</v>
          </cell>
        </row>
        <row r="13">
          <cell r="BY13" t="str">
            <v>Grants</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0</v>
          </cell>
          <cell r="EF13">
            <v>0</v>
          </cell>
          <cell r="EG13">
            <v>0</v>
          </cell>
          <cell r="EH13">
            <v>0</v>
          </cell>
          <cell r="EI13" t="str">
            <v>Grants</v>
          </cell>
          <cell r="EJ13">
            <v>0</v>
          </cell>
          <cell r="EK13">
            <v>500000</v>
          </cell>
          <cell r="EL13">
            <v>0</v>
          </cell>
          <cell r="EM13">
            <v>375000</v>
          </cell>
          <cell r="EN13">
            <v>0</v>
          </cell>
          <cell r="EO13">
            <v>0</v>
          </cell>
          <cell r="EP13">
            <v>0</v>
          </cell>
          <cell r="EQ13">
            <v>0</v>
          </cell>
          <cell r="ER13">
            <v>270000</v>
          </cell>
          <cell r="ES13">
            <v>0</v>
          </cell>
          <cell r="ET13">
            <v>0</v>
          </cell>
          <cell r="EU13">
            <v>263263</v>
          </cell>
          <cell r="EV13">
            <v>250000</v>
          </cell>
          <cell r="EW13">
            <v>0</v>
          </cell>
          <cell r="EX13">
            <v>463262.99999999988</v>
          </cell>
          <cell r="EY13">
            <v>250000</v>
          </cell>
          <cell r="EZ13">
            <v>0</v>
          </cell>
          <cell r="FA13">
            <v>463262.99999999988</v>
          </cell>
          <cell r="FB13">
            <v>250000</v>
          </cell>
          <cell r="FC13">
            <v>567272.72727272718</v>
          </cell>
          <cell r="FD13">
            <v>463262.99999999988</v>
          </cell>
          <cell r="FE13">
            <v>250000</v>
          </cell>
          <cell r="FF13">
            <v>567272.72727272718</v>
          </cell>
          <cell r="FG13">
            <v>463262.99999999988</v>
          </cell>
          <cell r="FH13">
            <v>250000</v>
          </cell>
          <cell r="FI13">
            <v>567272.72727272718</v>
          </cell>
          <cell r="FJ13">
            <v>463262.99999999988</v>
          </cell>
          <cell r="FK13">
            <v>250000</v>
          </cell>
          <cell r="FL13">
            <v>567272.72727272718</v>
          </cell>
          <cell r="FM13">
            <v>463262.99999999988</v>
          </cell>
          <cell r="FN13">
            <v>250000</v>
          </cell>
          <cell r="FO13">
            <v>0</v>
          </cell>
          <cell r="FP13">
            <v>0</v>
          </cell>
          <cell r="FQ13">
            <v>0</v>
          </cell>
          <cell r="FR13">
            <v>0</v>
          </cell>
          <cell r="FS13">
            <v>0</v>
          </cell>
          <cell r="FT13">
            <v>0</v>
          </cell>
          <cell r="FU13">
            <v>0</v>
          </cell>
          <cell r="FV13">
            <v>0</v>
          </cell>
          <cell r="FW13">
            <v>0</v>
          </cell>
          <cell r="FX13">
            <v>0</v>
          </cell>
          <cell r="FY13">
            <v>0</v>
          </cell>
          <cell r="FZ13">
            <v>0</v>
          </cell>
          <cell r="GA13">
            <v>0</v>
          </cell>
          <cell r="GB13">
            <v>0</v>
          </cell>
          <cell r="GC13">
            <v>0</v>
          </cell>
          <cell r="GD13">
            <v>0</v>
          </cell>
          <cell r="GE13">
            <v>0</v>
          </cell>
          <cell r="GF13">
            <v>5838.4615384615381</v>
          </cell>
          <cell r="GG13">
            <v>15467.628205128205</v>
          </cell>
          <cell r="GH13">
            <v>14567.628205128205</v>
          </cell>
          <cell r="GI13">
            <v>14567.628205128205</v>
          </cell>
          <cell r="GJ13">
            <v>15467.628205128205</v>
          </cell>
          <cell r="GK13">
            <v>14567.628205128205</v>
          </cell>
          <cell r="GL13">
            <v>14567.628205128205</v>
          </cell>
          <cell r="GM13">
            <v>15467.628205128205</v>
          </cell>
          <cell r="GN13">
            <v>14567.628205128205</v>
          </cell>
          <cell r="GO13">
            <v>14567.628205128205</v>
          </cell>
          <cell r="GP13">
            <v>14567.628205128205</v>
          </cell>
          <cell r="GQ13">
            <v>15467.628205128205</v>
          </cell>
          <cell r="GR13">
            <v>13467.628205128205</v>
          </cell>
        </row>
        <row r="14">
          <cell r="BY14" t="str">
            <v>Reimburseables</v>
          </cell>
          <cell r="BZ14">
            <v>55346.92</v>
          </cell>
          <cell r="CA14">
            <v>31337.68</v>
          </cell>
          <cell r="CB14">
            <v>18025.829999999998</v>
          </cell>
          <cell r="CC14">
            <v>20415.950000000004</v>
          </cell>
          <cell r="CD14">
            <v>30849.439999999999</v>
          </cell>
          <cell r="CE14">
            <v>33125.25</v>
          </cell>
          <cell r="CF14">
            <v>32557.279999999995</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t="str">
            <v>Reimburseables</v>
          </cell>
          <cell r="EJ14">
            <v>54421.689291101058</v>
          </cell>
          <cell r="EK14">
            <v>29013.846153846127</v>
          </cell>
          <cell r="EL14">
            <v>28230</v>
          </cell>
          <cell r="EM14">
            <v>104900</v>
          </cell>
          <cell r="EN14">
            <v>13996.774193548386</v>
          </cell>
          <cell r="EO14">
            <v>49325</v>
          </cell>
          <cell r="EP14">
            <v>15050</v>
          </cell>
          <cell r="EQ14">
            <v>0</v>
          </cell>
          <cell r="ER14">
            <v>31250</v>
          </cell>
          <cell r="ES14">
            <v>70710</v>
          </cell>
          <cell r="ET14">
            <v>11550</v>
          </cell>
          <cell r="EU14">
            <v>11256.521739130432</v>
          </cell>
          <cell r="EV14">
            <v>92688.925739130413</v>
          </cell>
          <cell r="EW14">
            <v>37356.521739130432</v>
          </cell>
          <cell r="EX14">
            <v>11256.521739130432</v>
          </cell>
          <cell r="EY14">
            <v>60388.925739130413</v>
          </cell>
          <cell r="EZ14">
            <v>37356.521739130432</v>
          </cell>
          <cell r="FA14">
            <v>10356.521739130432</v>
          </cell>
          <cell r="FB14">
            <v>61288.925739130413</v>
          </cell>
          <cell r="FC14">
            <v>37356.52173913049</v>
          </cell>
          <cell r="FD14">
            <v>71621.976284584962</v>
          </cell>
          <cell r="FE14">
            <v>60388.925739130413</v>
          </cell>
          <cell r="FF14">
            <v>38256.52173913049</v>
          </cell>
          <cell r="FG14">
            <v>71621.976284584962</v>
          </cell>
          <cell r="FH14">
            <v>119678.92573913041</v>
          </cell>
          <cell r="FI14">
            <v>37356.52173913049</v>
          </cell>
          <cell r="FJ14">
            <v>72521.976284584962</v>
          </cell>
          <cell r="FK14">
            <v>60388.925739130413</v>
          </cell>
          <cell r="FL14">
            <v>37356.52173913049</v>
          </cell>
          <cell r="FM14">
            <v>71621.976284584962</v>
          </cell>
          <cell r="FN14">
            <v>61288.925739130413</v>
          </cell>
          <cell r="FO14">
            <v>198981.52173913043</v>
          </cell>
          <cell r="FP14">
            <v>198981.52173913043</v>
          </cell>
          <cell r="FQ14">
            <v>198981.52173913043</v>
          </cell>
          <cell r="FR14">
            <v>199881.52173913043</v>
          </cell>
          <cell r="FS14">
            <v>198981.52173913043</v>
          </cell>
          <cell r="FT14">
            <v>264200.52173913043</v>
          </cell>
          <cell r="FU14">
            <v>199881.52173913043</v>
          </cell>
          <cell r="FV14">
            <v>198981.52173913043</v>
          </cell>
          <cell r="FW14">
            <v>198981.52173913043</v>
          </cell>
          <cell r="FX14">
            <v>199881.52173913043</v>
          </cell>
          <cell r="FY14">
            <v>198981.52173913043</v>
          </cell>
          <cell r="FZ14">
            <v>198981.52173913043</v>
          </cell>
          <cell r="GA14">
            <v>199881.52173913043</v>
          </cell>
          <cell r="GB14">
            <v>198981.52173913043</v>
          </cell>
          <cell r="GC14">
            <v>199881.52173913043</v>
          </cell>
          <cell r="GD14">
            <v>198981.52173913043</v>
          </cell>
          <cell r="GE14">
            <v>199881.52173913043</v>
          </cell>
          <cell r="GF14">
            <v>198981.52173913043</v>
          </cell>
          <cell r="GG14">
            <v>688.91666666666663</v>
          </cell>
          <cell r="GH14">
            <v>688.91666666666663</v>
          </cell>
          <cell r="GI14">
            <v>688.91666666666663</v>
          </cell>
          <cell r="GJ14">
            <v>688.91666666666663</v>
          </cell>
          <cell r="GK14">
            <v>688.91666666666663</v>
          </cell>
          <cell r="GL14">
            <v>688.91666666666663</v>
          </cell>
          <cell r="GM14">
            <v>688.91666666666663</v>
          </cell>
          <cell r="GN14">
            <v>688.91666666666663</v>
          </cell>
          <cell r="GO14">
            <v>688.91666666666663</v>
          </cell>
          <cell r="GP14">
            <v>688.91666666666663</v>
          </cell>
          <cell r="GQ14">
            <v>688.91666666666663</v>
          </cell>
          <cell r="GR14">
            <v>3188.9166666666665</v>
          </cell>
        </row>
        <row r="20">
          <cell r="BY20" t="str">
            <v>Personnel Expenses</v>
          </cell>
          <cell r="BZ20">
            <v>0</v>
          </cell>
          <cell r="CA20">
            <v>2394.61</v>
          </cell>
          <cell r="CB20">
            <v>38036.83</v>
          </cell>
          <cell r="CC20">
            <v>14728.45</v>
          </cell>
          <cell r="CD20">
            <v>30011.33</v>
          </cell>
          <cell r="CE20">
            <v>68710.709999999992</v>
          </cell>
          <cell r="CF20">
            <v>10652.470000000001</v>
          </cell>
          <cell r="CG20">
            <v>0</v>
          </cell>
          <cell r="CH20" t="e">
            <v>#VALUE!</v>
          </cell>
          <cell r="CI20" t="e">
            <v>#VALUE!</v>
          </cell>
          <cell r="CJ20" t="e">
            <v>#VALUE!</v>
          </cell>
          <cell r="CK20" t="e">
            <v>#VALUE!</v>
          </cell>
          <cell r="CL20" t="e">
            <v>#VALUE!</v>
          </cell>
          <cell r="CM20" t="e">
            <v>#VALUE!</v>
          </cell>
          <cell r="CN20" t="e">
            <v>#VALUE!</v>
          </cell>
          <cell r="CO20" t="e">
            <v>#VALUE!</v>
          </cell>
          <cell r="CP20" t="e">
            <v>#VALUE!</v>
          </cell>
          <cell r="CQ20" t="e">
            <v>#VALUE!</v>
          </cell>
          <cell r="CR20" t="e">
            <v>#VALUE!</v>
          </cell>
          <cell r="CS20" t="e">
            <v>#VALUE!</v>
          </cell>
          <cell r="CT20" t="e">
            <v>#VALUE!</v>
          </cell>
          <cell r="CU20" t="e">
            <v>#VALUE!</v>
          </cell>
          <cell r="CV20" t="e">
            <v>#VALUE!</v>
          </cell>
          <cell r="CW20" t="e">
            <v>#VALUE!</v>
          </cell>
          <cell r="CX20" t="e">
            <v>#VALUE!</v>
          </cell>
          <cell r="CY20" t="e">
            <v>#VALUE!</v>
          </cell>
          <cell r="CZ20" t="e">
            <v>#VALUE!</v>
          </cell>
          <cell r="DA20" t="e">
            <v>#VALUE!</v>
          </cell>
          <cell r="DB20" t="e">
            <v>#VALUE!</v>
          </cell>
          <cell r="DC20" t="e">
            <v>#VALUE!</v>
          </cell>
          <cell r="DD20" t="e">
            <v>#VALUE!</v>
          </cell>
          <cell r="DE20" t="e">
            <v>#VALUE!</v>
          </cell>
          <cell r="DF20" t="e">
            <v>#VALUE!</v>
          </cell>
          <cell r="DG20" t="e">
            <v>#VALUE!</v>
          </cell>
          <cell r="DH20" t="e">
            <v>#VALUE!</v>
          </cell>
          <cell r="DI20" t="e">
            <v>#VALUE!</v>
          </cell>
          <cell r="DJ20" t="e">
            <v>#VALUE!</v>
          </cell>
          <cell r="DK20" t="e">
            <v>#VALUE!</v>
          </cell>
          <cell r="DL20" t="e">
            <v>#VALUE!</v>
          </cell>
          <cell r="DM20" t="e">
            <v>#VALUE!</v>
          </cell>
          <cell r="DN20" t="e">
            <v>#VALUE!</v>
          </cell>
          <cell r="DO20" t="e">
            <v>#VALUE!</v>
          </cell>
          <cell r="DP20" t="e">
            <v>#VALUE!</v>
          </cell>
          <cell r="DQ20" t="e">
            <v>#VALUE!</v>
          </cell>
          <cell r="DR20" t="e">
            <v>#VALUE!</v>
          </cell>
          <cell r="DS20" t="e">
            <v>#VALUE!</v>
          </cell>
          <cell r="DT20" t="e">
            <v>#VALUE!</v>
          </cell>
          <cell r="DU20" t="e">
            <v>#VALUE!</v>
          </cell>
          <cell r="DV20" t="e">
            <v>#VALUE!</v>
          </cell>
          <cell r="DW20">
            <v>0</v>
          </cell>
          <cell r="DX20">
            <v>0</v>
          </cell>
          <cell r="DY20">
            <v>0</v>
          </cell>
          <cell r="DZ20">
            <v>0</v>
          </cell>
          <cell r="EA20">
            <v>0</v>
          </cell>
          <cell r="EB20">
            <v>0</v>
          </cell>
          <cell r="EC20">
            <v>0</v>
          </cell>
          <cell r="ED20">
            <v>0</v>
          </cell>
          <cell r="EE20">
            <v>0</v>
          </cell>
          <cell r="EF20">
            <v>0</v>
          </cell>
          <cell r="EG20">
            <v>0</v>
          </cell>
          <cell r="EH20">
            <v>0</v>
          </cell>
          <cell r="EI20" t="str">
            <v>Personnel Expenses</v>
          </cell>
          <cell r="EJ20">
            <v>4137.6000000000004</v>
          </cell>
          <cell r="EK20">
            <v>10845.6</v>
          </cell>
          <cell r="EL20">
            <v>25733.199999999997</v>
          </cell>
          <cell r="EM20">
            <v>42469</v>
          </cell>
          <cell r="EN20">
            <v>19169.599999999999</v>
          </cell>
          <cell r="EO20">
            <v>26348</v>
          </cell>
          <cell r="EP20">
            <v>88425.453375099998</v>
          </cell>
          <cell r="EQ20">
            <v>57798.688100240004</v>
          </cell>
          <cell r="ER20">
            <v>58352.800000000003</v>
          </cell>
          <cell r="ES20">
            <v>39302.043478260872</v>
          </cell>
          <cell r="ET20">
            <v>46082.478260869568</v>
          </cell>
          <cell r="EU20">
            <v>44282.478260869568</v>
          </cell>
          <cell r="EV20">
            <v>46082.478260869568</v>
          </cell>
          <cell r="EW20">
            <v>45863.407826086957</v>
          </cell>
          <cell r="EX20">
            <v>47663.407826086957</v>
          </cell>
          <cell r="EY20">
            <v>45863.407826086957</v>
          </cell>
          <cell r="EZ20">
            <v>47663.407826086957</v>
          </cell>
          <cell r="FA20">
            <v>45863.407826086957</v>
          </cell>
          <cell r="FB20">
            <v>45863.407826086957</v>
          </cell>
          <cell r="FC20">
            <v>45863.407826086957</v>
          </cell>
          <cell r="FD20">
            <v>45863.407826086957</v>
          </cell>
          <cell r="FE20">
            <v>51863.407826086957</v>
          </cell>
          <cell r="FF20">
            <v>45863.407826086957</v>
          </cell>
          <cell r="FG20">
            <v>45863.407826086957</v>
          </cell>
          <cell r="FH20">
            <v>45863.407826086957</v>
          </cell>
          <cell r="FI20">
            <v>47573.890800000001</v>
          </cell>
          <cell r="FJ20">
            <v>47573.890800000001</v>
          </cell>
          <cell r="FK20">
            <v>47573.890800000001</v>
          </cell>
          <cell r="FL20">
            <v>47573.890800000001</v>
          </cell>
          <cell r="FM20">
            <v>47573.890800000001</v>
          </cell>
          <cell r="FN20">
            <v>47573.890800000001</v>
          </cell>
          <cell r="FO20">
            <v>47573.890800000001</v>
          </cell>
          <cell r="FP20">
            <v>47573.890800000001</v>
          </cell>
          <cell r="FQ20">
            <v>53573.890800000001</v>
          </cell>
          <cell r="FR20">
            <v>47573.890800000001</v>
          </cell>
          <cell r="FS20">
            <v>47573.890800000001</v>
          </cell>
          <cell r="FT20">
            <v>47573.890800000001</v>
          </cell>
          <cell r="FU20">
            <v>49426.026337043477</v>
          </cell>
          <cell r="FV20">
            <v>52426.026337043477</v>
          </cell>
          <cell r="FW20">
            <v>49426.026337043477</v>
          </cell>
          <cell r="FX20">
            <v>49426.026337043477</v>
          </cell>
          <cell r="FY20">
            <v>49426.026337043477</v>
          </cell>
          <cell r="FZ20">
            <v>49426.026337043477</v>
          </cell>
          <cell r="GA20">
            <v>49426.026337043477</v>
          </cell>
          <cell r="GB20">
            <v>49426.026337043477</v>
          </cell>
          <cell r="GC20">
            <v>55426.026337043477</v>
          </cell>
          <cell r="GD20">
            <v>49426.026337043477</v>
          </cell>
          <cell r="GE20">
            <v>49426.026337043477</v>
          </cell>
          <cell r="GF20">
            <v>49767.649505542038</v>
          </cell>
          <cell r="GG20">
            <v>47246.970417772463</v>
          </cell>
          <cell r="GH20">
            <v>47246.970417772463</v>
          </cell>
          <cell r="GI20">
            <v>93586.970417772463</v>
          </cell>
          <cell r="GJ20">
            <v>47246.970417772463</v>
          </cell>
          <cell r="GK20">
            <v>47246.970417772463</v>
          </cell>
          <cell r="GL20">
            <v>42993.561790381158</v>
          </cell>
          <cell r="GM20">
            <v>39328.85620038116</v>
          </cell>
          <cell r="GN20">
            <v>34100.66617986116</v>
          </cell>
          <cell r="GO20">
            <v>23353.831137681162</v>
          </cell>
          <cell r="GP20">
            <v>23588.539833333332</v>
          </cell>
          <cell r="GQ20">
            <v>19426.039833333336</v>
          </cell>
          <cell r="GR20">
            <v>4583.5745000000006</v>
          </cell>
        </row>
        <row r="21">
          <cell r="BY21" t="str">
            <v>Grant Expense</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t="str">
            <v>Grant Expense</v>
          </cell>
          <cell r="EJ21">
            <v>0</v>
          </cell>
          <cell r="EK21">
            <v>500000</v>
          </cell>
          <cell r="EL21">
            <v>0</v>
          </cell>
          <cell r="EM21">
            <v>375000</v>
          </cell>
          <cell r="EN21">
            <v>0</v>
          </cell>
          <cell r="EO21">
            <v>0</v>
          </cell>
          <cell r="EP21">
            <v>0</v>
          </cell>
          <cell r="EQ21">
            <v>0</v>
          </cell>
          <cell r="ER21">
            <v>270000</v>
          </cell>
          <cell r="ES21">
            <v>0</v>
          </cell>
          <cell r="ET21">
            <v>0</v>
          </cell>
          <cell r="EU21">
            <v>263263</v>
          </cell>
          <cell r="EV21">
            <v>250000</v>
          </cell>
          <cell r="EW21">
            <v>0</v>
          </cell>
          <cell r="EX21">
            <v>463262.99999999988</v>
          </cell>
          <cell r="EY21">
            <v>250000</v>
          </cell>
          <cell r="EZ21">
            <v>0</v>
          </cell>
          <cell r="FA21">
            <v>463262.99999999988</v>
          </cell>
          <cell r="FB21">
            <v>250000</v>
          </cell>
          <cell r="FC21">
            <v>567272.72727272718</v>
          </cell>
          <cell r="FD21">
            <v>463262.99999999988</v>
          </cell>
          <cell r="FE21">
            <v>250000</v>
          </cell>
          <cell r="FF21">
            <v>567272.72727272718</v>
          </cell>
          <cell r="FG21">
            <v>463262.99999999988</v>
          </cell>
          <cell r="FH21">
            <v>250000</v>
          </cell>
          <cell r="FI21">
            <v>567272.72727272718</v>
          </cell>
          <cell r="FJ21">
            <v>463262.99999999988</v>
          </cell>
          <cell r="FK21">
            <v>250000</v>
          </cell>
          <cell r="FL21">
            <v>567272.72727272718</v>
          </cell>
          <cell r="FM21">
            <v>463262.99999999988</v>
          </cell>
          <cell r="FN21">
            <v>250000</v>
          </cell>
          <cell r="FO21">
            <v>0</v>
          </cell>
          <cell r="FP21">
            <v>0</v>
          </cell>
          <cell r="FQ21">
            <v>0</v>
          </cell>
          <cell r="FR21">
            <v>0</v>
          </cell>
          <cell r="FS21">
            <v>0</v>
          </cell>
          <cell r="FT21">
            <v>0</v>
          </cell>
          <cell r="FU21">
            <v>0</v>
          </cell>
          <cell r="FV21">
            <v>0</v>
          </cell>
          <cell r="FW21">
            <v>0</v>
          </cell>
          <cell r="FX21">
            <v>0</v>
          </cell>
          <cell r="FY21">
            <v>0</v>
          </cell>
          <cell r="FZ21">
            <v>0</v>
          </cell>
          <cell r="GA21">
            <v>0</v>
          </cell>
          <cell r="GB21">
            <v>0</v>
          </cell>
          <cell r="GC21">
            <v>0</v>
          </cell>
          <cell r="GD21">
            <v>0</v>
          </cell>
          <cell r="GE21">
            <v>0</v>
          </cell>
          <cell r="GF21">
            <v>0</v>
          </cell>
          <cell r="GG21">
            <v>0</v>
          </cell>
          <cell r="GH21">
            <v>0</v>
          </cell>
          <cell r="GI21">
            <v>0</v>
          </cell>
          <cell r="GJ21">
            <v>0</v>
          </cell>
          <cell r="GK21">
            <v>0</v>
          </cell>
          <cell r="GL21">
            <v>0</v>
          </cell>
          <cell r="GM21">
            <v>0</v>
          </cell>
          <cell r="GN21">
            <v>0</v>
          </cell>
          <cell r="GO21">
            <v>0</v>
          </cell>
          <cell r="GP21">
            <v>0</v>
          </cell>
          <cell r="GQ21">
            <v>0</v>
          </cell>
          <cell r="GR21">
            <v>0</v>
          </cell>
        </row>
        <row r="22">
          <cell r="BY22" t="str">
            <v>Reimburseable Costs</v>
          </cell>
          <cell r="BZ22">
            <v>55346.92</v>
          </cell>
          <cell r="CA22">
            <v>31337.68</v>
          </cell>
          <cell r="CB22">
            <v>18025.829999999998</v>
          </cell>
          <cell r="CC22">
            <v>20415.950000000004</v>
          </cell>
          <cell r="CD22">
            <v>30849.439999999999</v>
          </cell>
          <cell r="CE22">
            <v>30093.52</v>
          </cell>
          <cell r="CF22">
            <v>32557.279999999995</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t="str">
            <v>Reimburseable Costs</v>
          </cell>
          <cell r="EJ22">
            <v>54421.689291101058</v>
          </cell>
          <cell r="EK22">
            <v>29013.846153846127</v>
          </cell>
          <cell r="EL22">
            <v>26480</v>
          </cell>
          <cell r="EM22">
            <v>94400</v>
          </cell>
          <cell r="EN22">
            <v>13996.774193548386</v>
          </cell>
          <cell r="EO22">
            <v>44950</v>
          </cell>
          <cell r="EP22">
            <v>14350</v>
          </cell>
          <cell r="EQ22">
            <v>42850</v>
          </cell>
          <cell r="ER22">
            <v>32220</v>
          </cell>
          <cell r="ES22">
            <v>63150</v>
          </cell>
          <cell r="ET22">
            <v>11550</v>
          </cell>
          <cell r="EU22">
            <v>11256.521739130432</v>
          </cell>
          <cell r="EV22">
            <v>85317.561739130411</v>
          </cell>
          <cell r="EW22">
            <v>30356.521739130432</v>
          </cell>
          <cell r="EX22">
            <v>11256.521739130432</v>
          </cell>
          <cell r="EY22">
            <v>47417.561739130411</v>
          </cell>
          <cell r="EZ22">
            <v>30356.521739130432</v>
          </cell>
          <cell r="FA22">
            <v>10356.521739130432</v>
          </cell>
          <cell r="FB22">
            <v>48317.561739130411</v>
          </cell>
          <cell r="FC22">
            <v>30356.52173913049</v>
          </cell>
          <cell r="FD22">
            <v>55738.339920948609</v>
          </cell>
          <cell r="FE22">
            <v>47417.561739130411</v>
          </cell>
          <cell r="FF22">
            <v>31256.52173913049</v>
          </cell>
          <cell r="FG22">
            <v>55738.339920948609</v>
          </cell>
          <cell r="FH22">
            <v>106707.56173913041</v>
          </cell>
          <cell r="FI22">
            <v>30356.52173913049</v>
          </cell>
          <cell r="FJ22">
            <v>56638.339920948609</v>
          </cell>
          <cell r="FK22">
            <v>47417.561739130411</v>
          </cell>
          <cell r="FL22">
            <v>30356.52173913049</v>
          </cell>
          <cell r="FM22">
            <v>55738.339920948609</v>
          </cell>
          <cell r="FN22">
            <v>48317.561739130411</v>
          </cell>
          <cell r="FO22">
            <v>150078.74396135265</v>
          </cell>
          <cell r="FP22">
            <v>150078.74396135265</v>
          </cell>
          <cell r="FQ22">
            <v>150078.74396135265</v>
          </cell>
          <cell r="FR22">
            <v>150978.74396135265</v>
          </cell>
          <cell r="FS22">
            <v>150078.74396135265</v>
          </cell>
          <cell r="FT22">
            <v>215297.74396135268</v>
          </cell>
          <cell r="FU22">
            <v>150978.74396135265</v>
          </cell>
          <cell r="FV22">
            <v>150078.74396135265</v>
          </cell>
          <cell r="FW22">
            <v>150078.74396135265</v>
          </cell>
          <cell r="FX22">
            <v>150978.74396135265</v>
          </cell>
          <cell r="FY22">
            <v>150078.74396135265</v>
          </cell>
          <cell r="FZ22">
            <v>150078.74396135265</v>
          </cell>
          <cell r="GA22">
            <v>150978.74396135265</v>
          </cell>
          <cell r="GB22">
            <v>150078.74396135265</v>
          </cell>
          <cell r="GC22">
            <v>150978.74396135265</v>
          </cell>
          <cell r="GD22">
            <v>150078.74396135265</v>
          </cell>
          <cell r="GE22">
            <v>150978.74396135265</v>
          </cell>
          <cell r="GF22">
            <v>155917.20549981418</v>
          </cell>
          <cell r="GG22">
            <v>15467.628205128205</v>
          </cell>
          <cell r="GH22">
            <v>14567.628205128205</v>
          </cell>
          <cell r="GI22">
            <v>14567.628205128205</v>
          </cell>
          <cell r="GJ22">
            <v>15467.628205128205</v>
          </cell>
          <cell r="GK22">
            <v>14567.628205128205</v>
          </cell>
          <cell r="GL22">
            <v>14567.628205128205</v>
          </cell>
          <cell r="GM22">
            <v>15467.628205128205</v>
          </cell>
          <cell r="GN22">
            <v>14567.628205128205</v>
          </cell>
          <cell r="GO22">
            <v>14567.628205128205</v>
          </cell>
          <cell r="GP22">
            <v>14567.628205128205</v>
          </cell>
          <cell r="GQ22">
            <v>15467.628205128205</v>
          </cell>
          <cell r="GR22">
            <v>13467.628205128205</v>
          </cell>
        </row>
        <row r="23">
          <cell r="BY23" t="str">
            <v>Non-Reimburseables</v>
          </cell>
          <cell r="BZ23">
            <v>0</v>
          </cell>
          <cell r="CA23">
            <v>5126.4800000000005</v>
          </cell>
          <cell r="CB23">
            <v>105.56000000000017</v>
          </cell>
          <cell r="CC23">
            <v>534.20000000000005</v>
          </cell>
          <cell r="CD23">
            <v>2439.96</v>
          </cell>
          <cell r="CE23">
            <v>6078.15</v>
          </cell>
          <cell r="CF23">
            <v>13194.250000000002</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t="str">
            <v>Non-Reimburseables</v>
          </cell>
          <cell r="EJ23">
            <v>525</v>
          </cell>
          <cell r="EK23">
            <v>4225</v>
          </cell>
          <cell r="EL23">
            <v>525</v>
          </cell>
          <cell r="EM23">
            <v>2200</v>
          </cell>
          <cell r="EN23">
            <v>0</v>
          </cell>
          <cell r="EO23">
            <v>15680</v>
          </cell>
          <cell r="EP23">
            <v>6075</v>
          </cell>
          <cell r="EQ23">
            <v>18325</v>
          </cell>
          <cell r="ER23">
            <v>7813.854166666667</v>
          </cell>
          <cell r="ES23">
            <v>488.85416666666669</v>
          </cell>
          <cell r="ET23">
            <v>488.85416666666669</v>
          </cell>
          <cell r="EU23">
            <v>688.85416666666663</v>
          </cell>
          <cell r="EV23">
            <v>688.85416666666663</v>
          </cell>
          <cell r="EW23">
            <v>688.85416666666663</v>
          </cell>
          <cell r="EX23">
            <v>688.85416666666663</v>
          </cell>
          <cell r="EY23">
            <v>688.85416666666663</v>
          </cell>
          <cell r="EZ23">
            <v>688.85416666666663</v>
          </cell>
          <cell r="FA23">
            <v>688.85416666666663</v>
          </cell>
          <cell r="FB23">
            <v>688.85416666666663</v>
          </cell>
          <cell r="FC23">
            <v>688.85416666666663</v>
          </cell>
          <cell r="FD23">
            <v>688.85416666666663</v>
          </cell>
          <cell r="FE23">
            <v>688.85416666666663</v>
          </cell>
          <cell r="FF23">
            <v>688.85416666666663</v>
          </cell>
          <cell r="FG23">
            <v>688.85416666666663</v>
          </cell>
          <cell r="FH23">
            <v>3188.8541666666665</v>
          </cell>
          <cell r="FI23">
            <v>688.85416666666663</v>
          </cell>
          <cell r="FJ23">
            <v>688.85416666666663</v>
          </cell>
          <cell r="FK23">
            <v>688.85416666666663</v>
          </cell>
          <cell r="FL23">
            <v>688.85416666666663</v>
          </cell>
          <cell r="FM23">
            <v>688.85416666666663</v>
          </cell>
          <cell r="FN23">
            <v>688.85416666666663</v>
          </cell>
          <cell r="FO23">
            <v>688.85416666666663</v>
          </cell>
          <cell r="FP23">
            <v>688.85416666666663</v>
          </cell>
          <cell r="FQ23">
            <v>688.85416666666663</v>
          </cell>
          <cell r="FR23">
            <v>688.85416666666663</v>
          </cell>
          <cell r="FS23">
            <v>688.85416666666663</v>
          </cell>
          <cell r="FT23">
            <v>3188.8541666666665</v>
          </cell>
          <cell r="FU23">
            <v>688.85416666666663</v>
          </cell>
          <cell r="FV23">
            <v>688.85416666666663</v>
          </cell>
          <cell r="FW23">
            <v>688.85416666666663</v>
          </cell>
          <cell r="FX23">
            <v>688.85416666666663</v>
          </cell>
          <cell r="FY23">
            <v>688.85416666666663</v>
          </cell>
          <cell r="FZ23">
            <v>688.85416666666663</v>
          </cell>
          <cell r="GA23">
            <v>688.85416666666663</v>
          </cell>
          <cell r="GB23">
            <v>688.85416666666663</v>
          </cell>
          <cell r="GC23">
            <v>688.85416666666663</v>
          </cell>
          <cell r="GD23">
            <v>688.85416666666663</v>
          </cell>
          <cell r="GE23">
            <v>688.85416666666663</v>
          </cell>
          <cell r="GF23">
            <v>3188.8541666666665</v>
          </cell>
          <cell r="GG23">
            <v>688.91666666666663</v>
          </cell>
          <cell r="GH23">
            <v>688.91666666666663</v>
          </cell>
          <cell r="GI23">
            <v>688.91666666666663</v>
          </cell>
          <cell r="GJ23">
            <v>688.91666666666663</v>
          </cell>
          <cell r="GK23">
            <v>688.91666666666663</v>
          </cell>
          <cell r="GL23">
            <v>688.91666666666663</v>
          </cell>
          <cell r="GM23">
            <v>688.91666666666663</v>
          </cell>
          <cell r="GN23">
            <v>688.91666666666663</v>
          </cell>
          <cell r="GO23">
            <v>688.91666666666663</v>
          </cell>
          <cell r="GP23">
            <v>688.91666666666663</v>
          </cell>
          <cell r="GQ23">
            <v>688.91666666666663</v>
          </cell>
          <cell r="GR23">
            <v>3188.9166666666665</v>
          </cell>
        </row>
        <row r="27">
          <cell r="BY27">
            <v>0</v>
          </cell>
        </row>
        <row r="28">
          <cell r="BY28">
            <v>0</v>
          </cell>
        </row>
        <row r="29">
          <cell r="BY29" t="str">
            <v>Allocated Staff Expenses</v>
          </cell>
          <cell r="BZ29">
            <v>5833.24</v>
          </cell>
          <cell r="CA29">
            <v>3282.14</v>
          </cell>
          <cell r="CB29">
            <v>5974.8899999999994</v>
          </cell>
          <cell r="CC29">
            <v>0</v>
          </cell>
          <cell r="CD29">
            <v>0</v>
          </cell>
          <cell r="CE29">
            <v>0</v>
          </cell>
          <cell r="CF29">
            <v>0</v>
          </cell>
          <cell r="CG29">
            <v>0</v>
          </cell>
          <cell r="CH29" t="e">
            <v>#VALUE!</v>
          </cell>
          <cell r="CI29" t="e">
            <v>#VALUE!</v>
          </cell>
          <cell r="CJ29" t="e">
            <v>#VALUE!</v>
          </cell>
          <cell r="CK29" t="e">
            <v>#VALUE!</v>
          </cell>
          <cell r="CL29" t="e">
            <v>#VALUE!</v>
          </cell>
          <cell r="CM29" t="e">
            <v>#VALUE!</v>
          </cell>
          <cell r="CN29" t="e">
            <v>#VALUE!</v>
          </cell>
          <cell r="CO29" t="e">
            <v>#VALUE!</v>
          </cell>
          <cell r="CP29" t="e">
            <v>#VALUE!</v>
          </cell>
          <cell r="CQ29" t="e">
            <v>#VALUE!</v>
          </cell>
          <cell r="CR29" t="e">
            <v>#VALUE!</v>
          </cell>
          <cell r="CS29" t="e">
            <v>#VALUE!</v>
          </cell>
          <cell r="CT29" t="e">
            <v>#VALUE!</v>
          </cell>
          <cell r="CU29" t="e">
            <v>#VALUE!</v>
          </cell>
          <cell r="CV29" t="e">
            <v>#VALUE!</v>
          </cell>
          <cell r="CW29" t="e">
            <v>#VALUE!</v>
          </cell>
          <cell r="CX29" t="e">
            <v>#VALUE!</v>
          </cell>
          <cell r="CY29" t="e">
            <v>#VALUE!</v>
          </cell>
          <cell r="CZ29" t="e">
            <v>#VALUE!</v>
          </cell>
          <cell r="DA29" t="e">
            <v>#VALUE!</v>
          </cell>
          <cell r="DB29" t="e">
            <v>#VALUE!</v>
          </cell>
          <cell r="DC29" t="e">
            <v>#VALUE!</v>
          </cell>
          <cell r="DD29" t="e">
            <v>#VALUE!</v>
          </cell>
          <cell r="DE29" t="e">
            <v>#VALUE!</v>
          </cell>
          <cell r="DF29" t="e">
            <v>#VALUE!</v>
          </cell>
          <cell r="DG29" t="e">
            <v>#VALUE!</v>
          </cell>
          <cell r="DH29" t="e">
            <v>#VALUE!</v>
          </cell>
          <cell r="DI29" t="e">
            <v>#VALUE!</v>
          </cell>
          <cell r="DJ29" t="e">
            <v>#VALUE!</v>
          </cell>
          <cell r="DK29" t="e">
            <v>#VALUE!</v>
          </cell>
          <cell r="DL29" t="e">
            <v>#VALUE!</v>
          </cell>
          <cell r="DM29" t="e">
            <v>#VALUE!</v>
          </cell>
          <cell r="DN29" t="e">
            <v>#VALUE!</v>
          </cell>
          <cell r="DO29" t="e">
            <v>#VALUE!</v>
          </cell>
          <cell r="DP29" t="e">
            <v>#VALUE!</v>
          </cell>
          <cell r="DQ29" t="e">
            <v>#VALUE!</v>
          </cell>
          <cell r="DR29" t="e">
            <v>#VALUE!</v>
          </cell>
          <cell r="DS29" t="e">
            <v>#VALUE!</v>
          </cell>
          <cell r="DT29" t="e">
            <v>#VALUE!</v>
          </cell>
          <cell r="DU29" t="e">
            <v>#VALUE!</v>
          </cell>
          <cell r="DV29" t="e">
            <v>#VALUE!</v>
          </cell>
          <cell r="DW29">
            <v>0</v>
          </cell>
          <cell r="DX29">
            <v>0</v>
          </cell>
          <cell r="DY29">
            <v>0</v>
          </cell>
          <cell r="DZ29">
            <v>0</v>
          </cell>
          <cell r="EA29">
            <v>0</v>
          </cell>
          <cell r="EB29">
            <v>0</v>
          </cell>
          <cell r="EC29">
            <v>0</v>
          </cell>
          <cell r="ED29">
            <v>0</v>
          </cell>
          <cell r="EE29">
            <v>0</v>
          </cell>
          <cell r="EF29">
            <v>0</v>
          </cell>
          <cell r="EG29">
            <v>0</v>
          </cell>
          <cell r="EH29">
            <v>0</v>
          </cell>
          <cell r="EI29" t="str">
            <v>Allocated Staff Expenses</v>
          </cell>
          <cell r="EJ29">
            <v>2900</v>
          </cell>
          <cell r="EK29">
            <v>5525</v>
          </cell>
          <cell r="EL29">
            <v>8850</v>
          </cell>
          <cell r="EM29">
            <v>3375</v>
          </cell>
          <cell r="EN29">
            <v>8325</v>
          </cell>
          <cell r="EO29">
            <v>9890</v>
          </cell>
          <cell r="EP29">
            <v>23955</v>
          </cell>
          <cell r="EQ29">
            <v>17755</v>
          </cell>
          <cell r="ER29">
            <v>18447.55</v>
          </cell>
          <cell r="ES29">
            <v>2449.608695652174</v>
          </cell>
          <cell r="ET29">
            <v>2449.608695652174</v>
          </cell>
          <cell r="EU29">
            <v>2449.608695652174</v>
          </cell>
          <cell r="EV29">
            <v>2449.608695652174</v>
          </cell>
          <cell r="EW29">
            <v>2449.608695652174</v>
          </cell>
          <cell r="EX29">
            <v>2449.608695652174</v>
          </cell>
          <cell r="EY29">
            <v>2449.608695652174</v>
          </cell>
          <cell r="EZ29">
            <v>2449.608695652174</v>
          </cell>
          <cell r="FA29">
            <v>2449.608695652174</v>
          </cell>
          <cell r="FB29">
            <v>2449.608695652174</v>
          </cell>
          <cell r="FC29">
            <v>2449.608695652174</v>
          </cell>
          <cell r="FD29">
            <v>2449.608695652174</v>
          </cell>
          <cell r="FE29">
            <v>2449.608695652174</v>
          </cell>
          <cell r="FF29">
            <v>2449.608695652174</v>
          </cell>
          <cell r="FG29">
            <v>2449.608695652174</v>
          </cell>
          <cell r="FH29">
            <v>2449.608695652174</v>
          </cell>
          <cell r="FI29">
            <v>2449.608695652174</v>
          </cell>
          <cell r="FJ29">
            <v>2449.608695652174</v>
          </cell>
          <cell r="FK29">
            <v>2449.608695652174</v>
          </cell>
          <cell r="FL29">
            <v>2449.608695652174</v>
          </cell>
          <cell r="FM29">
            <v>2449.608695652174</v>
          </cell>
          <cell r="FN29">
            <v>2449.608695652174</v>
          </cell>
          <cell r="FO29">
            <v>2449.608695652174</v>
          </cell>
          <cell r="FP29">
            <v>2449.608695652174</v>
          </cell>
          <cell r="FQ29">
            <v>2449.608695652174</v>
          </cell>
          <cell r="FR29">
            <v>2449.608695652174</v>
          </cell>
          <cell r="FS29">
            <v>2449.608695652174</v>
          </cell>
          <cell r="FT29">
            <v>2449.608695652174</v>
          </cell>
          <cell r="FU29">
            <v>2449.608695652174</v>
          </cell>
          <cell r="FV29">
            <v>2449.608695652174</v>
          </cell>
          <cell r="FW29">
            <v>2449.608695652174</v>
          </cell>
          <cell r="FX29">
            <v>2449.608695652174</v>
          </cell>
          <cell r="FY29">
            <v>2449.608695652174</v>
          </cell>
          <cell r="FZ29">
            <v>2449.608695652174</v>
          </cell>
          <cell r="GA29">
            <v>2449.608695652174</v>
          </cell>
          <cell r="GB29">
            <v>2449.608695652174</v>
          </cell>
          <cell r="GC29">
            <v>2449.608695652174</v>
          </cell>
          <cell r="GD29">
            <v>2449.608695652174</v>
          </cell>
          <cell r="GE29">
            <v>2449.608695652174</v>
          </cell>
          <cell r="GF29">
            <v>4414.9202331137121</v>
          </cell>
          <cell r="GG29">
            <v>1965.3115374615384</v>
          </cell>
          <cell r="GH29">
            <v>1965.3115374615384</v>
          </cell>
          <cell r="GI29">
            <v>1965.3115374615384</v>
          </cell>
          <cell r="GJ29">
            <v>1965.3115374615384</v>
          </cell>
          <cell r="GK29">
            <v>1965.3115374615384</v>
          </cell>
          <cell r="GL29">
            <v>1965.3115374615384</v>
          </cell>
          <cell r="GM29">
            <v>1965.3115374615384</v>
          </cell>
          <cell r="GN29">
            <v>1965.3115374615384</v>
          </cell>
          <cell r="GO29">
            <v>1965.3115374615384</v>
          </cell>
          <cell r="GP29">
            <v>1965.3115374615384</v>
          </cell>
          <cell r="GQ29">
            <v>1965.3115374615384</v>
          </cell>
          <cell r="GR29">
            <v>1965.3115374615384</v>
          </cell>
        </row>
        <row r="30">
          <cell r="BY30">
            <v>0</v>
          </cell>
        </row>
        <row r="37">
          <cell r="BZ37" t="str">
            <v>Actual</v>
          </cell>
          <cell r="CA37" t="str">
            <v>Actual</v>
          </cell>
          <cell r="CB37" t="str">
            <v>Actual</v>
          </cell>
          <cell r="CC37" t="str">
            <v>Actual</v>
          </cell>
          <cell r="CD37" t="str">
            <v>Actual</v>
          </cell>
          <cell r="CE37" t="str">
            <v>Actual</v>
          </cell>
          <cell r="CF37" t="str">
            <v>Actual</v>
          </cell>
          <cell r="CG37" t="str">
            <v>Actual</v>
          </cell>
          <cell r="CH37" t="str">
            <v>Actual</v>
          </cell>
          <cell r="EJ37" t="str">
            <v>Forecast</v>
          </cell>
          <cell r="EK37" t="str">
            <v>Forecast</v>
          </cell>
          <cell r="EL37" t="str">
            <v>Forecast</v>
          </cell>
          <cell r="EM37" t="str">
            <v>Forecast</v>
          </cell>
          <cell r="EN37" t="str">
            <v>Forecast</v>
          </cell>
          <cell r="EO37" t="str">
            <v>Forecast</v>
          </cell>
          <cell r="EP37" t="str">
            <v>Forecast</v>
          </cell>
          <cell r="EQ37" t="str">
            <v>Forecast</v>
          </cell>
          <cell r="ER37" t="str">
            <v>Forecast</v>
          </cell>
        </row>
        <row r="39">
          <cell r="BY39">
            <v>0</v>
          </cell>
          <cell r="BZ39">
            <v>41518</v>
          </cell>
          <cell r="CA39">
            <v>41548</v>
          </cell>
          <cell r="CB39">
            <v>41579</v>
          </cell>
          <cell r="CC39">
            <v>41609</v>
          </cell>
          <cell r="CD39">
            <v>41640</v>
          </cell>
          <cell r="CE39">
            <v>41671</v>
          </cell>
          <cell r="CF39">
            <v>41699</v>
          </cell>
          <cell r="CG39">
            <v>41730</v>
          </cell>
          <cell r="CH39">
            <v>41768</v>
          </cell>
          <cell r="EJ39">
            <v>41518</v>
          </cell>
          <cell r="EK39">
            <v>41548</v>
          </cell>
          <cell r="EL39">
            <v>41579</v>
          </cell>
          <cell r="EM39">
            <v>41609</v>
          </cell>
          <cell r="EN39">
            <v>41640</v>
          </cell>
          <cell r="EO39">
            <v>41671</v>
          </cell>
          <cell r="EP39">
            <v>41699</v>
          </cell>
          <cell r="EQ39">
            <v>41730</v>
          </cell>
          <cell r="ER39">
            <v>41768</v>
          </cell>
        </row>
        <row r="40">
          <cell r="BY40">
            <v>0</v>
          </cell>
          <cell r="EI40">
            <v>0</v>
          </cell>
        </row>
        <row r="41">
          <cell r="BY41" t="str">
            <v>Personnel Fees</v>
          </cell>
          <cell r="BZ41">
            <v>7090</v>
          </cell>
          <cell r="CA41">
            <v>21077.5</v>
          </cell>
          <cell r="CB41">
            <v>32063.75</v>
          </cell>
          <cell r="CC41">
            <v>36006.25</v>
          </cell>
          <cell r="CD41">
            <v>25247.25</v>
          </cell>
          <cell r="CE41">
            <v>45683</v>
          </cell>
          <cell r="CF41">
            <v>33463.625</v>
          </cell>
          <cell r="CG41">
            <v>0</v>
          </cell>
          <cell r="CH41">
            <v>0</v>
          </cell>
          <cell r="EI41" t="str">
            <v>Personnel Fees</v>
          </cell>
          <cell r="EJ41">
            <v>6090</v>
          </cell>
          <cell r="EK41">
            <v>13615</v>
          </cell>
          <cell r="EL41">
            <v>27725</v>
          </cell>
          <cell r="EM41">
            <v>30320</v>
          </cell>
          <cell r="EN41">
            <v>23247.5</v>
          </cell>
          <cell r="EO41">
            <v>25320.5</v>
          </cell>
          <cell r="EP41">
            <v>50834.5</v>
          </cell>
          <cell r="EQ41">
            <v>0</v>
          </cell>
          <cell r="ER41">
            <v>0</v>
          </cell>
        </row>
        <row r="42">
          <cell r="BY42" t="str">
            <v>Milestones</v>
          </cell>
          <cell r="BZ42">
            <v>24766</v>
          </cell>
          <cell r="CA42">
            <v>-24766</v>
          </cell>
          <cell r="CB42">
            <v>0</v>
          </cell>
          <cell r="CC42">
            <v>0</v>
          </cell>
          <cell r="CD42">
            <v>0</v>
          </cell>
          <cell r="CE42">
            <v>0</v>
          </cell>
          <cell r="CF42">
            <v>0</v>
          </cell>
          <cell r="CG42">
            <v>0</v>
          </cell>
          <cell r="CH42">
            <v>0</v>
          </cell>
          <cell r="EI42" t="str">
            <v>Milestones</v>
          </cell>
          <cell r="EJ42">
            <v>24766</v>
          </cell>
          <cell r="EK42">
            <v>0</v>
          </cell>
          <cell r="EL42">
            <v>0</v>
          </cell>
          <cell r="EM42">
            <v>0</v>
          </cell>
          <cell r="EN42">
            <v>0</v>
          </cell>
          <cell r="EO42">
            <v>0</v>
          </cell>
          <cell r="EP42">
            <v>0</v>
          </cell>
          <cell r="EQ42">
            <v>0</v>
          </cell>
          <cell r="ER42">
            <v>157766</v>
          </cell>
        </row>
        <row r="43">
          <cell r="BY43" t="str">
            <v>Grants</v>
          </cell>
          <cell r="BZ43">
            <v>0</v>
          </cell>
          <cell r="CA43">
            <v>0</v>
          </cell>
          <cell r="CB43">
            <v>0</v>
          </cell>
          <cell r="CC43">
            <v>0</v>
          </cell>
          <cell r="CD43">
            <v>0</v>
          </cell>
          <cell r="CE43">
            <v>0</v>
          </cell>
          <cell r="CF43">
            <v>0</v>
          </cell>
          <cell r="CG43">
            <v>0</v>
          </cell>
          <cell r="CH43">
            <v>0</v>
          </cell>
          <cell r="EI43" t="str">
            <v>Grants</v>
          </cell>
          <cell r="EJ43">
            <v>0</v>
          </cell>
          <cell r="EK43">
            <v>500000</v>
          </cell>
          <cell r="EL43">
            <v>0</v>
          </cell>
          <cell r="EM43">
            <v>375000</v>
          </cell>
          <cell r="EN43">
            <v>0</v>
          </cell>
          <cell r="EO43">
            <v>0</v>
          </cell>
          <cell r="EP43">
            <v>0</v>
          </cell>
          <cell r="EQ43">
            <v>0</v>
          </cell>
          <cell r="ER43">
            <v>0</v>
          </cell>
        </row>
        <row r="44">
          <cell r="BY44" t="str">
            <v>Reimburseables</v>
          </cell>
          <cell r="BZ44">
            <v>55346.92</v>
          </cell>
          <cell r="CA44">
            <v>31337.68</v>
          </cell>
          <cell r="CB44">
            <v>18025.829999999998</v>
          </cell>
          <cell r="CC44">
            <v>20415.950000000004</v>
          </cell>
          <cell r="CD44">
            <v>30849.439999999999</v>
          </cell>
          <cell r="CE44">
            <v>33125.25</v>
          </cell>
          <cell r="CF44">
            <v>32557.279999999995</v>
          </cell>
          <cell r="CG44">
            <v>0</v>
          </cell>
          <cell r="CH44">
            <v>0</v>
          </cell>
          <cell r="EI44" t="str">
            <v>Reimburseables</v>
          </cell>
          <cell r="EJ44">
            <v>54421.689291101058</v>
          </cell>
          <cell r="EK44">
            <v>29013.846153846127</v>
          </cell>
          <cell r="EL44">
            <v>28230</v>
          </cell>
          <cell r="EM44">
            <v>104900</v>
          </cell>
          <cell r="EN44">
            <v>13996.774193548386</v>
          </cell>
          <cell r="EO44">
            <v>49325</v>
          </cell>
          <cell r="EP44">
            <v>15050</v>
          </cell>
          <cell r="EQ44">
            <v>0</v>
          </cell>
          <cell r="ER44">
            <v>0</v>
          </cell>
        </row>
        <row r="45">
          <cell r="BY45">
            <v>0</v>
          </cell>
          <cell r="EI45">
            <v>0</v>
          </cell>
        </row>
        <row r="46">
          <cell r="BY46">
            <v>0</v>
          </cell>
          <cell r="EI46">
            <v>0</v>
          </cell>
        </row>
        <row r="47">
          <cell r="BY47">
            <v>0</v>
          </cell>
          <cell r="EI47">
            <v>0</v>
          </cell>
        </row>
        <row r="48">
          <cell r="BY48">
            <v>0</v>
          </cell>
          <cell r="EI48">
            <v>0</v>
          </cell>
        </row>
        <row r="49">
          <cell r="BY49">
            <v>0</v>
          </cell>
          <cell r="EI49">
            <v>0</v>
          </cell>
        </row>
        <row r="50">
          <cell r="BY50" t="str">
            <v>Personnel Expenses</v>
          </cell>
          <cell r="BZ50">
            <v>0</v>
          </cell>
          <cell r="CA50">
            <v>2394.61</v>
          </cell>
          <cell r="CB50">
            <v>38036.83</v>
          </cell>
          <cell r="CC50">
            <v>14728.45</v>
          </cell>
          <cell r="CD50">
            <v>30011.33</v>
          </cell>
          <cell r="CE50">
            <v>68710.709999999992</v>
          </cell>
          <cell r="CF50">
            <v>10652.470000000001</v>
          </cell>
          <cell r="CG50">
            <v>0</v>
          </cell>
          <cell r="CH50">
            <v>0</v>
          </cell>
          <cell r="EI50" t="str">
            <v>Personnel Expenses</v>
          </cell>
          <cell r="EJ50">
            <v>4137.6000000000004</v>
          </cell>
          <cell r="EK50">
            <v>10845.6</v>
          </cell>
          <cell r="EL50">
            <v>25733.199999999997</v>
          </cell>
          <cell r="EM50">
            <v>42469</v>
          </cell>
          <cell r="EN50">
            <v>19169.599999999999</v>
          </cell>
          <cell r="EO50">
            <v>26348</v>
          </cell>
          <cell r="EP50">
            <v>88425.453375099998</v>
          </cell>
          <cell r="EQ50">
            <v>57798.688100240004</v>
          </cell>
          <cell r="ER50">
            <v>15507.8</v>
          </cell>
        </row>
        <row r="51">
          <cell r="BY51" t="str">
            <v>Grant Expense</v>
          </cell>
          <cell r="BZ51">
            <v>0</v>
          </cell>
          <cell r="CA51">
            <v>0</v>
          </cell>
          <cell r="CB51">
            <v>0</v>
          </cell>
          <cell r="CC51">
            <v>0</v>
          </cell>
          <cell r="CD51">
            <v>0</v>
          </cell>
          <cell r="CE51">
            <v>0</v>
          </cell>
          <cell r="CF51">
            <v>0</v>
          </cell>
          <cell r="CG51">
            <v>0</v>
          </cell>
          <cell r="CH51">
            <v>0</v>
          </cell>
          <cell r="EI51" t="str">
            <v>Grant Expense</v>
          </cell>
          <cell r="EJ51">
            <v>0</v>
          </cell>
          <cell r="EK51">
            <v>500000</v>
          </cell>
          <cell r="EL51">
            <v>0</v>
          </cell>
          <cell r="EM51">
            <v>375000</v>
          </cell>
          <cell r="EN51">
            <v>0</v>
          </cell>
          <cell r="EO51">
            <v>0</v>
          </cell>
          <cell r="EP51">
            <v>0</v>
          </cell>
          <cell r="EQ51">
            <v>0</v>
          </cell>
          <cell r="ER51">
            <v>0</v>
          </cell>
        </row>
        <row r="52">
          <cell r="BY52" t="str">
            <v>Reimburseable Costs</v>
          </cell>
          <cell r="BZ52">
            <v>55346.92</v>
          </cell>
          <cell r="CA52">
            <v>31337.68</v>
          </cell>
          <cell r="CB52">
            <v>18025.829999999998</v>
          </cell>
          <cell r="CC52">
            <v>20415.950000000004</v>
          </cell>
          <cell r="CD52">
            <v>30849.439999999999</v>
          </cell>
          <cell r="CE52">
            <v>30093.52</v>
          </cell>
          <cell r="CF52">
            <v>32557.279999999995</v>
          </cell>
          <cell r="CG52">
            <v>0</v>
          </cell>
          <cell r="CH52">
            <v>0</v>
          </cell>
          <cell r="EI52" t="str">
            <v>Reimburseable Costs</v>
          </cell>
          <cell r="EJ52">
            <v>54421.689291101058</v>
          </cell>
          <cell r="EK52">
            <v>29013.846153846127</v>
          </cell>
          <cell r="EL52">
            <v>26480</v>
          </cell>
          <cell r="EM52">
            <v>94400</v>
          </cell>
          <cell r="EN52">
            <v>13996.774193548386</v>
          </cell>
          <cell r="EO52">
            <v>44950</v>
          </cell>
          <cell r="EP52">
            <v>14350</v>
          </cell>
          <cell r="EQ52">
            <v>42850</v>
          </cell>
          <cell r="ER52">
            <v>2720</v>
          </cell>
        </row>
        <row r="53">
          <cell r="BY53" t="str">
            <v>Non-Reimburseables</v>
          </cell>
          <cell r="BZ53">
            <v>0</v>
          </cell>
          <cell r="CA53">
            <v>5126.4800000000005</v>
          </cell>
          <cell r="CB53">
            <v>105.56000000000017</v>
          </cell>
          <cell r="CC53">
            <v>534.20000000000005</v>
          </cell>
          <cell r="CD53">
            <v>2439.96</v>
          </cell>
          <cell r="CE53">
            <v>6078.15</v>
          </cell>
          <cell r="CF53">
            <v>13194.250000000002</v>
          </cell>
          <cell r="CG53">
            <v>0</v>
          </cell>
          <cell r="CH53">
            <v>0</v>
          </cell>
          <cell r="EI53" t="str">
            <v>Non-Reimburseables</v>
          </cell>
          <cell r="EJ53">
            <v>525</v>
          </cell>
          <cell r="EK53">
            <v>4225</v>
          </cell>
          <cell r="EL53">
            <v>525</v>
          </cell>
          <cell r="EM53">
            <v>2200</v>
          </cell>
          <cell r="EN53">
            <v>0</v>
          </cell>
          <cell r="EO53">
            <v>15680</v>
          </cell>
          <cell r="EP53">
            <v>6075</v>
          </cell>
          <cell r="EQ53">
            <v>18325</v>
          </cell>
          <cell r="ER53">
            <v>7325</v>
          </cell>
        </row>
        <row r="54">
          <cell r="BY54">
            <v>0</v>
          </cell>
          <cell r="EI54">
            <v>0</v>
          </cell>
        </row>
        <row r="55">
          <cell r="BY55">
            <v>0</v>
          </cell>
          <cell r="EI55">
            <v>0</v>
          </cell>
        </row>
        <row r="56">
          <cell r="BY56">
            <v>0</v>
          </cell>
          <cell r="EI56">
            <v>0</v>
          </cell>
        </row>
        <row r="57">
          <cell r="BY57">
            <v>0</v>
          </cell>
          <cell r="EI57">
            <v>0</v>
          </cell>
        </row>
        <row r="58">
          <cell r="BY58">
            <v>0</v>
          </cell>
          <cell r="EI58">
            <v>0</v>
          </cell>
        </row>
        <row r="59">
          <cell r="BY59" t="str">
            <v>Allocated Staff Expenses</v>
          </cell>
          <cell r="BZ59">
            <v>5833.24</v>
          </cell>
          <cell r="CA59">
            <v>3282.14</v>
          </cell>
          <cell r="CB59">
            <v>5974.8899999999994</v>
          </cell>
          <cell r="CC59">
            <v>0</v>
          </cell>
          <cell r="CD59">
            <v>0</v>
          </cell>
          <cell r="CE59">
            <v>0</v>
          </cell>
          <cell r="CF59">
            <v>0</v>
          </cell>
          <cell r="CG59">
            <v>0</v>
          </cell>
          <cell r="CH59">
            <v>0</v>
          </cell>
          <cell r="EI59" t="str">
            <v>Allocated Staff Expenses</v>
          </cell>
          <cell r="EJ59">
            <v>2900</v>
          </cell>
          <cell r="EK59">
            <v>5525</v>
          </cell>
          <cell r="EL59">
            <v>8850</v>
          </cell>
          <cell r="EM59">
            <v>3375</v>
          </cell>
          <cell r="EN59">
            <v>8325</v>
          </cell>
          <cell r="EO59">
            <v>9890</v>
          </cell>
          <cell r="EP59">
            <v>23955</v>
          </cell>
          <cell r="EQ59">
            <v>17755</v>
          </cell>
          <cell r="ER59">
            <v>8575</v>
          </cell>
        </row>
        <row r="60">
          <cell r="BY60">
            <v>0</v>
          </cell>
          <cell r="EI60">
            <v>0</v>
          </cell>
        </row>
        <row r="63">
          <cell r="CH63" t="str">
            <v>Actual</v>
          </cell>
          <cell r="CI63" t="str">
            <v>Actual</v>
          </cell>
          <cell r="CJ63" t="str">
            <v>Actual</v>
          </cell>
          <cell r="CK63" t="str">
            <v>Actual</v>
          </cell>
          <cell r="CL63" t="str">
            <v>Actual</v>
          </cell>
          <cell r="CM63" t="str">
            <v>Actual</v>
          </cell>
          <cell r="CN63" t="str">
            <v>Actual</v>
          </cell>
          <cell r="CO63" t="str">
            <v>Actual</v>
          </cell>
          <cell r="CP63" t="str">
            <v>Actual</v>
          </cell>
          <cell r="CQ63" t="str">
            <v>Actual</v>
          </cell>
          <cell r="CR63" t="str">
            <v>Actual</v>
          </cell>
          <cell r="CS63" t="str">
            <v>Actual</v>
          </cell>
          <cell r="CT63" t="str">
            <v>Actual</v>
          </cell>
          <cell r="CU63" t="str">
            <v>Actual</v>
          </cell>
          <cell r="CV63" t="str">
            <v>Actual</v>
          </cell>
          <cell r="CW63" t="str">
            <v>Actual</v>
          </cell>
          <cell r="CX63" t="str">
            <v>Actual</v>
          </cell>
          <cell r="CY63" t="str">
            <v>Actual</v>
          </cell>
          <cell r="CZ63" t="str">
            <v>Actual</v>
          </cell>
          <cell r="DA63" t="str">
            <v>Actual</v>
          </cell>
          <cell r="DB63" t="str">
            <v>Actual</v>
          </cell>
          <cell r="DC63" t="str">
            <v>Actual</v>
          </cell>
          <cell r="DD63" t="str">
            <v>Actual</v>
          </cell>
          <cell r="DE63" t="str">
            <v>Actual</v>
          </cell>
          <cell r="DF63" t="str">
            <v>Actual</v>
          </cell>
          <cell r="DG63" t="str">
            <v>Actual</v>
          </cell>
          <cell r="DH63" t="str">
            <v>Actual</v>
          </cell>
          <cell r="DI63" t="str">
            <v>Actual</v>
          </cell>
          <cell r="DJ63" t="str">
            <v>Actual</v>
          </cell>
          <cell r="DK63" t="str">
            <v>Actual</v>
          </cell>
          <cell r="DL63" t="str">
            <v>Actual</v>
          </cell>
          <cell r="DM63" t="str">
            <v>Actual</v>
          </cell>
          <cell r="DN63" t="str">
            <v>Actual</v>
          </cell>
          <cell r="DO63" t="str">
            <v>Actual</v>
          </cell>
          <cell r="DP63" t="str">
            <v>Actual</v>
          </cell>
          <cell r="DQ63" t="str">
            <v>Actual</v>
          </cell>
          <cell r="DR63" t="str">
            <v>Actual</v>
          </cell>
          <cell r="DS63" t="str">
            <v>Actual</v>
          </cell>
          <cell r="DT63" t="str">
            <v>Actual</v>
          </cell>
          <cell r="DU63" t="str">
            <v>Actual</v>
          </cell>
          <cell r="DV63" t="str">
            <v>Actual</v>
          </cell>
          <cell r="ER63" t="str">
            <v>Forecast</v>
          </cell>
          <cell r="ES63" t="str">
            <v>Forecast</v>
          </cell>
          <cell r="ET63" t="str">
            <v>Forecast</v>
          </cell>
          <cell r="EU63" t="str">
            <v>Forecast</v>
          </cell>
          <cell r="EV63" t="str">
            <v>Forecast</v>
          </cell>
          <cell r="EW63" t="str">
            <v>Forecast</v>
          </cell>
          <cell r="EX63" t="str">
            <v>Forecast</v>
          </cell>
          <cell r="EY63" t="str">
            <v>Forecast</v>
          </cell>
          <cell r="EZ63" t="str">
            <v>Forecast</v>
          </cell>
          <cell r="FA63" t="str">
            <v>Forecast</v>
          </cell>
          <cell r="FB63" t="str">
            <v>Forecast</v>
          </cell>
          <cell r="FC63" t="str">
            <v>Forecast</v>
          </cell>
          <cell r="FD63" t="str">
            <v>Forecast</v>
          </cell>
          <cell r="FE63" t="str">
            <v>Forecast</v>
          </cell>
          <cell r="FF63" t="str">
            <v>Forecast</v>
          </cell>
          <cell r="FG63" t="str">
            <v>Forecast</v>
          </cell>
          <cell r="FH63" t="str">
            <v>Forecast</v>
          </cell>
          <cell r="FI63" t="str">
            <v>Forecast</v>
          </cell>
          <cell r="FJ63" t="str">
            <v>Forecast</v>
          </cell>
          <cell r="FK63" t="str">
            <v>Forecast</v>
          </cell>
          <cell r="FL63" t="str">
            <v>Forecast</v>
          </cell>
          <cell r="FM63" t="str">
            <v>Forecast</v>
          </cell>
          <cell r="FN63" t="str">
            <v>Forecast</v>
          </cell>
          <cell r="FO63" t="str">
            <v>Forecast</v>
          </cell>
          <cell r="FP63" t="str">
            <v>Forecast</v>
          </cell>
          <cell r="FQ63" t="str">
            <v>Forecast</v>
          </cell>
          <cell r="FR63" t="str">
            <v>Forecast</v>
          </cell>
          <cell r="FS63" t="str">
            <v>Forecast</v>
          </cell>
          <cell r="FT63" t="str">
            <v>Forecast</v>
          </cell>
          <cell r="FU63" t="str">
            <v>Forecast</v>
          </cell>
          <cell r="FV63" t="str">
            <v>Forecast</v>
          </cell>
          <cell r="FW63" t="str">
            <v>Forecast</v>
          </cell>
          <cell r="FX63" t="str">
            <v>Forecast</v>
          </cell>
          <cell r="FY63" t="str">
            <v>Forecast</v>
          </cell>
          <cell r="FZ63" t="str">
            <v>Forecast</v>
          </cell>
          <cell r="GA63" t="str">
            <v>Forecast</v>
          </cell>
          <cell r="GB63" t="str">
            <v>Forecast</v>
          </cell>
          <cell r="GC63" t="str">
            <v>Forecast</v>
          </cell>
          <cell r="GD63" t="str">
            <v>Forecast</v>
          </cell>
          <cell r="GE63" t="str">
            <v>Forecast</v>
          </cell>
          <cell r="GF63" t="str">
            <v>Forecast</v>
          </cell>
        </row>
        <row r="65">
          <cell r="CH65">
            <v>41769</v>
          </cell>
          <cell r="CI65">
            <v>41791</v>
          </cell>
          <cell r="CJ65">
            <v>41821</v>
          </cell>
          <cell r="CK65">
            <v>41852</v>
          </cell>
          <cell r="CL65">
            <v>41883</v>
          </cell>
          <cell r="CM65">
            <v>41913</v>
          </cell>
          <cell r="CN65">
            <v>41944</v>
          </cell>
          <cell r="CO65">
            <v>41974</v>
          </cell>
          <cell r="CP65">
            <v>42005</v>
          </cell>
          <cell r="CQ65">
            <v>42036</v>
          </cell>
          <cell r="CR65">
            <v>42064</v>
          </cell>
          <cell r="CS65">
            <v>42095</v>
          </cell>
          <cell r="CT65">
            <v>42125</v>
          </cell>
          <cell r="CU65">
            <v>42156</v>
          </cell>
          <cell r="CV65">
            <v>42186</v>
          </cell>
          <cell r="CW65">
            <v>42217</v>
          </cell>
          <cell r="CX65">
            <v>42248</v>
          </cell>
          <cell r="CY65">
            <v>42278</v>
          </cell>
          <cell r="CZ65">
            <v>42309</v>
          </cell>
          <cell r="DA65">
            <v>42339</v>
          </cell>
          <cell r="DB65">
            <v>42370</v>
          </cell>
          <cell r="DC65">
            <v>42401</v>
          </cell>
          <cell r="DD65">
            <v>42430</v>
          </cell>
          <cell r="DE65">
            <v>42461</v>
          </cell>
          <cell r="DF65">
            <v>42491</v>
          </cell>
          <cell r="DG65">
            <v>42522</v>
          </cell>
          <cell r="DH65">
            <v>42552</v>
          </cell>
          <cell r="DI65">
            <v>42583</v>
          </cell>
          <cell r="DJ65">
            <v>42614</v>
          </cell>
          <cell r="DK65">
            <v>42644</v>
          </cell>
          <cell r="DL65">
            <v>42675</v>
          </cell>
          <cell r="DM65">
            <v>42705</v>
          </cell>
          <cell r="DN65">
            <v>42736</v>
          </cell>
          <cell r="DO65">
            <v>42767</v>
          </cell>
          <cell r="DP65">
            <v>42795</v>
          </cell>
          <cell r="DQ65">
            <v>42826</v>
          </cell>
          <cell r="DR65">
            <v>42856</v>
          </cell>
          <cell r="DS65">
            <v>42887</v>
          </cell>
          <cell r="DT65">
            <v>42917</v>
          </cell>
          <cell r="DU65">
            <v>42948</v>
          </cell>
          <cell r="DV65">
            <v>42979</v>
          </cell>
          <cell r="ER65">
            <v>41769</v>
          </cell>
          <cell r="ES65">
            <v>41791</v>
          </cell>
          <cell r="ET65">
            <v>41821</v>
          </cell>
          <cell r="EU65">
            <v>41852</v>
          </cell>
          <cell r="EV65">
            <v>41883</v>
          </cell>
          <cell r="EW65">
            <v>41913</v>
          </cell>
          <cell r="EX65">
            <v>41944</v>
          </cell>
          <cell r="EY65">
            <v>41974</v>
          </cell>
          <cell r="EZ65">
            <v>42005</v>
          </cell>
          <cell r="FA65">
            <v>42036</v>
          </cell>
          <cell r="FB65">
            <v>42064</v>
          </cell>
          <cell r="FC65">
            <v>42095</v>
          </cell>
          <cell r="FD65">
            <v>42125</v>
          </cell>
          <cell r="FE65">
            <v>42156</v>
          </cell>
          <cell r="FF65">
            <v>42186</v>
          </cell>
          <cell r="FG65">
            <v>42217</v>
          </cell>
          <cell r="FH65">
            <v>42248</v>
          </cell>
          <cell r="FI65">
            <v>42278</v>
          </cell>
          <cell r="FJ65">
            <v>42309</v>
          </cell>
          <cell r="FK65">
            <v>42339</v>
          </cell>
          <cell r="FL65">
            <v>42370</v>
          </cell>
          <cell r="FM65">
            <v>42401</v>
          </cell>
          <cell r="FN65">
            <v>42430</v>
          </cell>
          <cell r="FO65">
            <v>42461</v>
          </cell>
          <cell r="FP65">
            <v>42491</v>
          </cell>
          <cell r="FQ65">
            <v>42522</v>
          </cell>
          <cell r="FR65">
            <v>42552</v>
          </cell>
          <cell r="FS65">
            <v>42583</v>
          </cell>
          <cell r="FT65">
            <v>42614</v>
          </cell>
          <cell r="FU65">
            <v>42644</v>
          </cell>
          <cell r="FV65">
            <v>42675</v>
          </cell>
          <cell r="FW65">
            <v>42705</v>
          </cell>
          <cell r="FX65">
            <v>42736</v>
          </cell>
          <cell r="FY65">
            <v>42767</v>
          </cell>
          <cell r="FZ65">
            <v>42795</v>
          </cell>
          <cell r="GA65">
            <v>42826</v>
          </cell>
          <cell r="GB65">
            <v>42856</v>
          </cell>
          <cell r="GC65">
            <v>42887</v>
          </cell>
          <cell r="GD65">
            <v>42917</v>
          </cell>
          <cell r="GE65">
            <v>42948</v>
          </cell>
          <cell r="GF65">
            <v>42979</v>
          </cell>
        </row>
        <row r="67">
          <cell r="CG67" t="str">
            <v>Personnel Fees</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EQ67" t="str">
            <v>Personnel Fees</v>
          </cell>
          <cell r="ER67">
            <v>35301.5</v>
          </cell>
          <cell r="ES67">
            <v>30283</v>
          </cell>
          <cell r="ET67">
            <v>34324.369565217392</v>
          </cell>
          <cell r="EU67">
            <v>33334.369565217392</v>
          </cell>
          <cell r="EV67">
            <v>34324.369565217392</v>
          </cell>
          <cell r="EW67">
            <v>33334.369565217392</v>
          </cell>
          <cell r="EX67">
            <v>34324.369565217392</v>
          </cell>
          <cell r="EY67">
            <v>33334.369565217392</v>
          </cell>
          <cell r="EZ67">
            <v>34324.369565217392</v>
          </cell>
          <cell r="FA67">
            <v>33334.369565217392</v>
          </cell>
          <cell r="FB67">
            <v>33334.369565217392</v>
          </cell>
          <cell r="FC67">
            <v>33334.369565217392</v>
          </cell>
          <cell r="FD67">
            <v>33334.369565217392</v>
          </cell>
          <cell r="FE67">
            <v>36634.369565217392</v>
          </cell>
          <cell r="FF67">
            <v>33334.369565217392</v>
          </cell>
          <cell r="FG67">
            <v>33334.369565217392</v>
          </cell>
          <cell r="FH67">
            <v>33334.369565217392</v>
          </cell>
          <cell r="FI67">
            <v>33334.369565217392</v>
          </cell>
          <cell r="FJ67">
            <v>33334.369565217392</v>
          </cell>
          <cell r="FK67">
            <v>33334.369565217392</v>
          </cell>
          <cell r="FL67">
            <v>33334.369565217392</v>
          </cell>
          <cell r="FM67">
            <v>33334.369565217392</v>
          </cell>
          <cell r="FN67">
            <v>33334.369565217392</v>
          </cell>
          <cell r="FO67">
            <v>33334.369565217392</v>
          </cell>
          <cell r="FP67">
            <v>33334.369565217392</v>
          </cell>
          <cell r="FQ67">
            <v>36634.369565217392</v>
          </cell>
          <cell r="FR67">
            <v>33334.369565217392</v>
          </cell>
          <cell r="FS67">
            <v>33334.369565217392</v>
          </cell>
          <cell r="FT67">
            <v>33334.369565217392</v>
          </cell>
          <cell r="FU67">
            <v>33334.369565217392</v>
          </cell>
          <cell r="FV67">
            <v>34984.369565217392</v>
          </cell>
          <cell r="FW67">
            <v>33334.369565217392</v>
          </cell>
          <cell r="FX67">
            <v>33334.369565217392</v>
          </cell>
          <cell r="FY67">
            <v>33334.369565217392</v>
          </cell>
          <cell r="FZ67">
            <v>33334.369565217392</v>
          </cell>
          <cell r="GA67">
            <v>33334.369565217392</v>
          </cell>
          <cell r="GB67">
            <v>33334.369565217392</v>
          </cell>
          <cell r="GC67">
            <v>36634.369565217392</v>
          </cell>
          <cell r="GD67">
            <v>33334.369565217392</v>
          </cell>
          <cell r="GE67">
            <v>33334.369565217392</v>
          </cell>
          <cell r="GF67">
            <v>11599.369565217392</v>
          </cell>
        </row>
        <row r="68">
          <cell r="CG68" t="str">
            <v>Milestones</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EQ68" t="str">
            <v>Milestones</v>
          </cell>
          <cell r="ER68">
            <v>0</v>
          </cell>
          <cell r="ES68">
            <v>165000</v>
          </cell>
          <cell r="ET68">
            <v>0</v>
          </cell>
          <cell r="EU68">
            <v>0</v>
          </cell>
          <cell r="EV68">
            <v>187500</v>
          </cell>
          <cell r="EW68">
            <v>0</v>
          </cell>
          <cell r="EX68">
            <v>0</v>
          </cell>
          <cell r="EY68">
            <v>32500</v>
          </cell>
          <cell r="EZ68">
            <v>0</v>
          </cell>
          <cell r="FA68">
            <v>0</v>
          </cell>
          <cell r="FB68">
            <v>32500</v>
          </cell>
          <cell r="FC68">
            <v>0</v>
          </cell>
          <cell r="FD68">
            <v>200000</v>
          </cell>
          <cell r="FE68">
            <v>32500</v>
          </cell>
          <cell r="FF68">
            <v>0</v>
          </cell>
          <cell r="FG68">
            <v>0</v>
          </cell>
          <cell r="FH68">
            <v>187500</v>
          </cell>
          <cell r="FI68">
            <v>0</v>
          </cell>
          <cell r="FJ68">
            <v>0</v>
          </cell>
          <cell r="FK68">
            <v>32500</v>
          </cell>
          <cell r="FL68">
            <v>0</v>
          </cell>
          <cell r="FM68">
            <v>0</v>
          </cell>
          <cell r="FN68">
            <v>32500</v>
          </cell>
          <cell r="FO68">
            <v>0</v>
          </cell>
          <cell r="FP68">
            <v>0</v>
          </cell>
          <cell r="FQ68">
            <v>32500</v>
          </cell>
          <cell r="FR68">
            <v>0</v>
          </cell>
          <cell r="FS68">
            <v>0</v>
          </cell>
          <cell r="FT68">
            <v>187500</v>
          </cell>
          <cell r="FU68">
            <v>0</v>
          </cell>
          <cell r="FV68">
            <v>0</v>
          </cell>
          <cell r="FW68">
            <v>32500</v>
          </cell>
          <cell r="FX68">
            <v>0</v>
          </cell>
          <cell r="FY68">
            <v>0</v>
          </cell>
          <cell r="FZ68">
            <v>32500</v>
          </cell>
          <cell r="GA68">
            <v>0</v>
          </cell>
          <cell r="GB68">
            <v>0</v>
          </cell>
          <cell r="GC68">
            <v>32500</v>
          </cell>
          <cell r="GD68">
            <v>0</v>
          </cell>
          <cell r="GE68">
            <v>0</v>
          </cell>
          <cell r="GF68">
            <v>252500</v>
          </cell>
        </row>
        <row r="69">
          <cell r="CG69" t="str">
            <v>Grants</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cell r="EQ69" t="str">
            <v>Grants</v>
          </cell>
          <cell r="ER69">
            <v>270000</v>
          </cell>
          <cell r="ES69">
            <v>0</v>
          </cell>
          <cell r="ET69">
            <v>0</v>
          </cell>
          <cell r="EU69">
            <v>263263</v>
          </cell>
          <cell r="EV69">
            <v>250000</v>
          </cell>
          <cell r="EW69">
            <v>0</v>
          </cell>
          <cell r="EX69">
            <v>463262.99999999988</v>
          </cell>
          <cell r="EY69">
            <v>250000</v>
          </cell>
          <cell r="EZ69">
            <v>0</v>
          </cell>
          <cell r="FA69">
            <v>463262.99999999988</v>
          </cell>
          <cell r="FB69">
            <v>250000</v>
          </cell>
          <cell r="FC69">
            <v>567272.72727272718</v>
          </cell>
          <cell r="FD69">
            <v>463262.99999999988</v>
          </cell>
          <cell r="FE69">
            <v>250000</v>
          </cell>
          <cell r="FF69">
            <v>567272.72727272718</v>
          </cell>
          <cell r="FG69">
            <v>463262.99999999988</v>
          </cell>
          <cell r="FH69">
            <v>250000</v>
          </cell>
          <cell r="FI69">
            <v>567272.72727272718</v>
          </cell>
          <cell r="FJ69">
            <v>463262.99999999988</v>
          </cell>
          <cell r="FK69">
            <v>250000</v>
          </cell>
          <cell r="FL69">
            <v>567272.72727272718</v>
          </cell>
          <cell r="FM69">
            <v>463262.99999999988</v>
          </cell>
          <cell r="FN69">
            <v>250000</v>
          </cell>
          <cell r="FO69">
            <v>0</v>
          </cell>
          <cell r="FP69">
            <v>0</v>
          </cell>
          <cell r="FQ69">
            <v>0</v>
          </cell>
          <cell r="FR69">
            <v>0</v>
          </cell>
          <cell r="FS69">
            <v>0</v>
          </cell>
          <cell r="FT69">
            <v>0</v>
          </cell>
          <cell r="FU69">
            <v>0</v>
          </cell>
          <cell r="FV69">
            <v>0</v>
          </cell>
          <cell r="FW69">
            <v>0</v>
          </cell>
          <cell r="FX69">
            <v>0</v>
          </cell>
          <cell r="FY69">
            <v>0</v>
          </cell>
          <cell r="FZ69">
            <v>0</v>
          </cell>
          <cell r="GA69">
            <v>0</v>
          </cell>
          <cell r="GB69">
            <v>0</v>
          </cell>
          <cell r="GC69">
            <v>0</v>
          </cell>
          <cell r="GD69">
            <v>0</v>
          </cell>
          <cell r="GE69">
            <v>0</v>
          </cell>
          <cell r="GF69">
            <v>0</v>
          </cell>
        </row>
        <row r="70">
          <cell r="CG70" t="str">
            <v>Reimburseables</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EQ70" t="str">
            <v>Reimburseables</v>
          </cell>
          <cell r="ER70">
            <v>31250</v>
          </cell>
          <cell r="ES70">
            <v>70710</v>
          </cell>
          <cell r="ET70">
            <v>11550</v>
          </cell>
          <cell r="EU70">
            <v>11256.521739130432</v>
          </cell>
          <cell r="EV70">
            <v>92688.925739130413</v>
          </cell>
          <cell r="EW70">
            <v>37356.521739130432</v>
          </cell>
          <cell r="EX70">
            <v>11256.521739130432</v>
          </cell>
          <cell r="EY70">
            <v>60388.925739130413</v>
          </cell>
          <cell r="EZ70">
            <v>37356.521739130432</v>
          </cell>
          <cell r="FA70">
            <v>10356.521739130432</v>
          </cell>
          <cell r="FB70">
            <v>61288.925739130413</v>
          </cell>
          <cell r="FC70">
            <v>37356.52173913049</v>
          </cell>
          <cell r="FD70">
            <v>71621.976284584962</v>
          </cell>
          <cell r="FE70">
            <v>60388.925739130413</v>
          </cell>
          <cell r="FF70">
            <v>38256.52173913049</v>
          </cell>
          <cell r="FG70">
            <v>71621.976284584962</v>
          </cell>
          <cell r="FH70">
            <v>119678.92573913041</v>
          </cell>
          <cell r="FI70">
            <v>37356.52173913049</v>
          </cell>
          <cell r="FJ70">
            <v>72521.976284584962</v>
          </cell>
          <cell r="FK70">
            <v>60388.925739130413</v>
          </cell>
          <cell r="FL70">
            <v>37356.52173913049</v>
          </cell>
          <cell r="FM70">
            <v>71621.976284584962</v>
          </cell>
          <cell r="FN70">
            <v>61288.925739130413</v>
          </cell>
          <cell r="FO70">
            <v>198981.52173913043</v>
          </cell>
          <cell r="FP70">
            <v>198981.52173913043</v>
          </cell>
          <cell r="FQ70">
            <v>198981.52173913043</v>
          </cell>
          <cell r="FR70">
            <v>199881.52173913043</v>
          </cell>
          <cell r="FS70">
            <v>198981.52173913043</v>
          </cell>
          <cell r="FT70">
            <v>264200.52173913043</v>
          </cell>
          <cell r="FU70">
            <v>199881.52173913043</v>
          </cell>
          <cell r="FV70">
            <v>198981.52173913043</v>
          </cell>
          <cell r="FW70">
            <v>198981.52173913043</v>
          </cell>
          <cell r="FX70">
            <v>199881.52173913043</v>
          </cell>
          <cell r="FY70">
            <v>198981.52173913043</v>
          </cell>
          <cell r="FZ70">
            <v>198981.52173913043</v>
          </cell>
          <cell r="GA70">
            <v>199881.52173913043</v>
          </cell>
          <cell r="GB70">
            <v>198981.52173913043</v>
          </cell>
          <cell r="GC70">
            <v>199881.52173913043</v>
          </cell>
          <cell r="GD70">
            <v>198981.52173913043</v>
          </cell>
          <cell r="GE70">
            <v>199881.52173913043</v>
          </cell>
          <cell r="GF70">
            <v>198981.52173913043</v>
          </cell>
        </row>
        <row r="71">
          <cell r="CG71">
            <v>0</v>
          </cell>
          <cell r="EQ71">
            <v>0</v>
          </cell>
        </row>
        <row r="72">
          <cell r="CG72">
            <v>0</v>
          </cell>
          <cell r="EQ72">
            <v>0</v>
          </cell>
        </row>
        <row r="73">
          <cell r="CG73">
            <v>0</v>
          </cell>
          <cell r="EQ73">
            <v>0</v>
          </cell>
        </row>
        <row r="74">
          <cell r="CG74">
            <v>0</v>
          </cell>
          <cell r="EQ74">
            <v>0</v>
          </cell>
        </row>
        <row r="75">
          <cell r="CG75">
            <v>0</v>
          </cell>
          <cell r="EQ75">
            <v>0</v>
          </cell>
        </row>
        <row r="76">
          <cell r="CG76" t="str">
            <v>Personnel Expenses</v>
          </cell>
          <cell r="CH76" t="e">
            <v>#VALUE!</v>
          </cell>
          <cell r="CI76" t="e">
            <v>#VALUE!</v>
          </cell>
          <cell r="CJ76" t="e">
            <v>#VALUE!</v>
          </cell>
          <cell r="CK76" t="e">
            <v>#VALUE!</v>
          </cell>
          <cell r="CL76" t="e">
            <v>#VALUE!</v>
          </cell>
          <cell r="CM76" t="e">
            <v>#VALUE!</v>
          </cell>
          <cell r="CN76" t="e">
            <v>#VALUE!</v>
          </cell>
          <cell r="CO76" t="e">
            <v>#VALUE!</v>
          </cell>
          <cell r="CP76" t="e">
            <v>#VALUE!</v>
          </cell>
          <cell r="CQ76" t="e">
            <v>#VALUE!</v>
          </cell>
          <cell r="CR76" t="e">
            <v>#VALUE!</v>
          </cell>
          <cell r="CS76" t="e">
            <v>#VALUE!</v>
          </cell>
          <cell r="CT76" t="e">
            <v>#VALUE!</v>
          </cell>
          <cell r="CU76" t="e">
            <v>#VALUE!</v>
          </cell>
          <cell r="CV76" t="e">
            <v>#VALUE!</v>
          </cell>
          <cell r="CW76" t="e">
            <v>#VALUE!</v>
          </cell>
          <cell r="CX76" t="e">
            <v>#VALUE!</v>
          </cell>
          <cell r="CY76" t="e">
            <v>#VALUE!</v>
          </cell>
          <cell r="CZ76" t="e">
            <v>#VALUE!</v>
          </cell>
          <cell r="DA76" t="e">
            <v>#VALUE!</v>
          </cell>
          <cell r="DB76" t="e">
            <v>#VALUE!</v>
          </cell>
          <cell r="DC76" t="e">
            <v>#VALUE!</v>
          </cell>
          <cell r="DD76" t="e">
            <v>#VALUE!</v>
          </cell>
          <cell r="DE76" t="e">
            <v>#VALUE!</v>
          </cell>
          <cell r="DF76" t="e">
            <v>#VALUE!</v>
          </cell>
          <cell r="DG76" t="e">
            <v>#VALUE!</v>
          </cell>
          <cell r="DH76" t="e">
            <v>#VALUE!</v>
          </cell>
          <cell r="DI76" t="e">
            <v>#VALUE!</v>
          </cell>
          <cell r="DJ76" t="e">
            <v>#VALUE!</v>
          </cell>
          <cell r="DK76" t="e">
            <v>#VALUE!</v>
          </cell>
          <cell r="DL76" t="e">
            <v>#VALUE!</v>
          </cell>
          <cell r="DM76" t="e">
            <v>#VALUE!</v>
          </cell>
          <cell r="DN76" t="e">
            <v>#VALUE!</v>
          </cell>
          <cell r="DO76" t="e">
            <v>#VALUE!</v>
          </cell>
          <cell r="DP76" t="e">
            <v>#VALUE!</v>
          </cell>
          <cell r="DQ76" t="e">
            <v>#VALUE!</v>
          </cell>
          <cell r="DR76" t="e">
            <v>#VALUE!</v>
          </cell>
          <cell r="DS76" t="e">
            <v>#VALUE!</v>
          </cell>
          <cell r="DT76" t="e">
            <v>#VALUE!</v>
          </cell>
          <cell r="DU76" t="e">
            <v>#VALUE!</v>
          </cell>
          <cell r="DV76" t="e">
            <v>#VALUE!</v>
          </cell>
          <cell r="EQ76" t="str">
            <v>Personnel Expenses</v>
          </cell>
          <cell r="ER76">
            <v>42845</v>
          </cell>
          <cell r="ES76">
            <v>39302.043478260872</v>
          </cell>
          <cell r="ET76">
            <v>46082.478260869568</v>
          </cell>
          <cell r="EU76">
            <v>44282.478260869568</v>
          </cell>
          <cell r="EV76">
            <v>46082.478260869568</v>
          </cell>
          <cell r="EW76">
            <v>45863.407826086957</v>
          </cell>
          <cell r="EX76">
            <v>47663.407826086957</v>
          </cell>
          <cell r="EY76">
            <v>45863.407826086957</v>
          </cell>
          <cell r="EZ76">
            <v>47663.407826086957</v>
          </cell>
          <cell r="FA76">
            <v>45863.407826086957</v>
          </cell>
          <cell r="FB76">
            <v>45863.407826086957</v>
          </cell>
          <cell r="FC76">
            <v>45863.407826086957</v>
          </cell>
          <cell r="FD76">
            <v>45863.407826086957</v>
          </cell>
          <cell r="FE76">
            <v>51863.407826086957</v>
          </cell>
          <cell r="FF76">
            <v>45863.407826086957</v>
          </cell>
          <cell r="FG76">
            <v>45863.407826086957</v>
          </cell>
          <cell r="FH76">
            <v>45863.407826086957</v>
          </cell>
          <cell r="FI76">
            <v>47573.890800000001</v>
          </cell>
          <cell r="FJ76">
            <v>47573.890800000001</v>
          </cell>
          <cell r="FK76">
            <v>47573.890800000001</v>
          </cell>
          <cell r="FL76">
            <v>47573.890800000001</v>
          </cell>
          <cell r="FM76">
            <v>47573.890800000001</v>
          </cell>
          <cell r="FN76">
            <v>47573.890800000001</v>
          </cell>
          <cell r="FO76">
            <v>47573.890800000001</v>
          </cell>
          <cell r="FP76">
            <v>47573.890800000001</v>
          </cell>
          <cell r="FQ76">
            <v>53573.890800000001</v>
          </cell>
          <cell r="FR76">
            <v>47573.890800000001</v>
          </cell>
          <cell r="FS76">
            <v>47573.890800000001</v>
          </cell>
          <cell r="FT76">
            <v>47573.890800000001</v>
          </cell>
          <cell r="FU76">
            <v>49426.026337043477</v>
          </cell>
          <cell r="FV76">
            <v>52426.026337043477</v>
          </cell>
          <cell r="FW76">
            <v>49426.026337043477</v>
          </cell>
          <cell r="FX76">
            <v>49426.026337043477</v>
          </cell>
          <cell r="FY76">
            <v>49426.026337043477</v>
          </cell>
          <cell r="FZ76">
            <v>49426.026337043477</v>
          </cell>
          <cell r="GA76">
            <v>49426.026337043477</v>
          </cell>
          <cell r="GB76">
            <v>49426.026337043477</v>
          </cell>
          <cell r="GC76">
            <v>55426.026337043477</v>
          </cell>
          <cell r="GD76">
            <v>49426.026337043477</v>
          </cell>
          <cell r="GE76">
            <v>49426.026337043477</v>
          </cell>
          <cell r="GF76">
            <v>15027.1041266087</v>
          </cell>
        </row>
        <row r="77">
          <cell r="CG77" t="str">
            <v>Grant Expense</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EQ77" t="str">
            <v>Grant Expense</v>
          </cell>
          <cell r="ER77">
            <v>270000</v>
          </cell>
          <cell r="ES77">
            <v>0</v>
          </cell>
          <cell r="ET77">
            <v>0</v>
          </cell>
          <cell r="EU77">
            <v>263263</v>
          </cell>
          <cell r="EV77">
            <v>250000</v>
          </cell>
          <cell r="EW77">
            <v>0</v>
          </cell>
          <cell r="EX77">
            <v>463262.99999999988</v>
          </cell>
          <cell r="EY77">
            <v>250000</v>
          </cell>
          <cell r="EZ77">
            <v>0</v>
          </cell>
          <cell r="FA77">
            <v>463262.99999999988</v>
          </cell>
          <cell r="FB77">
            <v>250000</v>
          </cell>
          <cell r="FC77">
            <v>567272.72727272718</v>
          </cell>
          <cell r="FD77">
            <v>463262.99999999988</v>
          </cell>
          <cell r="FE77">
            <v>250000</v>
          </cell>
          <cell r="FF77">
            <v>567272.72727272718</v>
          </cell>
          <cell r="FG77">
            <v>463262.99999999988</v>
          </cell>
          <cell r="FH77">
            <v>250000</v>
          </cell>
          <cell r="FI77">
            <v>567272.72727272718</v>
          </cell>
          <cell r="FJ77">
            <v>463262.99999999988</v>
          </cell>
          <cell r="FK77">
            <v>250000</v>
          </cell>
          <cell r="FL77">
            <v>567272.72727272718</v>
          </cell>
          <cell r="FM77">
            <v>463262.99999999988</v>
          </cell>
          <cell r="FN77">
            <v>250000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cell r="GE77">
            <v>0</v>
          </cell>
          <cell r="GF77">
            <v>0</v>
          </cell>
        </row>
        <row r="78">
          <cell r="CG78" t="str">
            <v>Reimburseable Costs</v>
          </cell>
          <cell r="CH78">
            <v>0</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v>0</v>
          </cell>
          <cell r="DT78">
            <v>0</v>
          </cell>
          <cell r="DU78">
            <v>0</v>
          </cell>
          <cell r="DV78">
            <v>0</v>
          </cell>
          <cell r="EQ78" t="str">
            <v>Reimburseable Costs</v>
          </cell>
          <cell r="ER78">
            <v>29500</v>
          </cell>
          <cell r="ES78">
            <v>63150</v>
          </cell>
          <cell r="ET78">
            <v>11550</v>
          </cell>
          <cell r="EU78">
            <v>11256.521739130432</v>
          </cell>
          <cell r="EV78">
            <v>85317.561739130411</v>
          </cell>
          <cell r="EW78">
            <v>30356.521739130432</v>
          </cell>
          <cell r="EX78">
            <v>11256.521739130432</v>
          </cell>
          <cell r="EY78">
            <v>47417.561739130411</v>
          </cell>
          <cell r="EZ78">
            <v>30356.521739130432</v>
          </cell>
          <cell r="FA78">
            <v>10356.521739130432</v>
          </cell>
          <cell r="FB78">
            <v>48317.561739130411</v>
          </cell>
          <cell r="FC78">
            <v>30356.52173913049</v>
          </cell>
          <cell r="FD78">
            <v>55738.339920948609</v>
          </cell>
          <cell r="FE78">
            <v>47417.561739130411</v>
          </cell>
          <cell r="FF78">
            <v>31256.52173913049</v>
          </cell>
          <cell r="FG78">
            <v>55738.339920948609</v>
          </cell>
          <cell r="FH78">
            <v>106707.56173913041</v>
          </cell>
          <cell r="FI78">
            <v>30356.52173913049</v>
          </cell>
          <cell r="FJ78">
            <v>56638.339920948609</v>
          </cell>
          <cell r="FK78">
            <v>47417.561739130411</v>
          </cell>
          <cell r="FL78">
            <v>30356.52173913049</v>
          </cell>
          <cell r="FM78">
            <v>55738.339920948609</v>
          </cell>
          <cell r="FN78">
            <v>48317.561739130411</v>
          </cell>
          <cell r="FO78">
            <v>150078.74396135265</v>
          </cell>
          <cell r="FP78">
            <v>150078.74396135265</v>
          </cell>
          <cell r="FQ78">
            <v>150078.74396135265</v>
          </cell>
          <cell r="FR78">
            <v>150978.74396135265</v>
          </cell>
          <cell r="FS78">
            <v>150078.74396135265</v>
          </cell>
          <cell r="FT78">
            <v>215297.74396135268</v>
          </cell>
          <cell r="FU78">
            <v>150978.74396135265</v>
          </cell>
          <cell r="FV78">
            <v>150078.74396135265</v>
          </cell>
          <cell r="FW78">
            <v>150078.74396135265</v>
          </cell>
          <cell r="FX78">
            <v>150978.74396135265</v>
          </cell>
          <cell r="FY78">
            <v>150078.74396135265</v>
          </cell>
          <cell r="FZ78">
            <v>150078.74396135265</v>
          </cell>
          <cell r="GA78">
            <v>150978.74396135265</v>
          </cell>
          <cell r="GB78">
            <v>150078.74396135265</v>
          </cell>
          <cell r="GC78">
            <v>150978.74396135265</v>
          </cell>
          <cell r="GD78">
            <v>150078.74396135265</v>
          </cell>
          <cell r="GE78">
            <v>150978.74396135265</v>
          </cell>
          <cell r="GF78">
            <v>150078.74396135265</v>
          </cell>
        </row>
        <row r="79">
          <cell r="CG79" t="str">
            <v>Non-Reimburseables</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v>0</v>
          </cell>
          <cell r="DO79">
            <v>0</v>
          </cell>
          <cell r="DP79">
            <v>0</v>
          </cell>
          <cell r="DQ79">
            <v>0</v>
          </cell>
          <cell r="DR79">
            <v>0</v>
          </cell>
          <cell r="DS79">
            <v>0</v>
          </cell>
          <cell r="DT79">
            <v>0</v>
          </cell>
          <cell r="DU79">
            <v>0</v>
          </cell>
          <cell r="DV79">
            <v>0</v>
          </cell>
          <cell r="EQ79" t="str">
            <v>Non-Reimburseables</v>
          </cell>
          <cell r="ER79">
            <v>488.85416666666669</v>
          </cell>
          <cell r="ES79">
            <v>488.85416666666669</v>
          </cell>
          <cell r="ET79">
            <v>488.85416666666669</v>
          </cell>
          <cell r="EU79">
            <v>688.85416666666663</v>
          </cell>
          <cell r="EV79">
            <v>688.85416666666663</v>
          </cell>
          <cell r="EW79">
            <v>688.85416666666663</v>
          </cell>
          <cell r="EX79">
            <v>688.85416666666663</v>
          </cell>
          <cell r="EY79">
            <v>688.85416666666663</v>
          </cell>
          <cell r="EZ79">
            <v>688.85416666666663</v>
          </cell>
          <cell r="FA79">
            <v>688.85416666666663</v>
          </cell>
          <cell r="FB79">
            <v>688.85416666666663</v>
          </cell>
          <cell r="FC79">
            <v>688.85416666666663</v>
          </cell>
          <cell r="FD79">
            <v>688.85416666666663</v>
          </cell>
          <cell r="FE79">
            <v>688.85416666666663</v>
          </cell>
          <cell r="FF79">
            <v>688.85416666666663</v>
          </cell>
          <cell r="FG79">
            <v>688.85416666666663</v>
          </cell>
          <cell r="FH79">
            <v>3188.8541666666665</v>
          </cell>
          <cell r="FI79">
            <v>688.85416666666663</v>
          </cell>
          <cell r="FJ79">
            <v>688.85416666666663</v>
          </cell>
          <cell r="FK79">
            <v>688.85416666666663</v>
          </cell>
          <cell r="FL79">
            <v>688.85416666666663</v>
          </cell>
          <cell r="FM79">
            <v>688.85416666666663</v>
          </cell>
          <cell r="FN79">
            <v>688.85416666666663</v>
          </cell>
          <cell r="FO79">
            <v>688.85416666666663</v>
          </cell>
          <cell r="FP79">
            <v>688.85416666666663</v>
          </cell>
          <cell r="FQ79">
            <v>688.85416666666663</v>
          </cell>
          <cell r="FR79">
            <v>688.85416666666663</v>
          </cell>
          <cell r="FS79">
            <v>688.85416666666663</v>
          </cell>
          <cell r="FT79">
            <v>3188.8541666666665</v>
          </cell>
          <cell r="FU79">
            <v>688.85416666666663</v>
          </cell>
          <cell r="FV79">
            <v>688.85416666666663</v>
          </cell>
          <cell r="FW79">
            <v>688.85416666666663</v>
          </cell>
          <cell r="FX79">
            <v>688.85416666666663</v>
          </cell>
          <cell r="FY79">
            <v>688.85416666666663</v>
          </cell>
          <cell r="FZ79">
            <v>688.85416666666663</v>
          </cell>
          <cell r="GA79">
            <v>688.85416666666663</v>
          </cell>
          <cell r="GB79">
            <v>688.85416666666663</v>
          </cell>
          <cell r="GC79">
            <v>688.85416666666663</v>
          </cell>
          <cell r="GD79">
            <v>688.85416666666663</v>
          </cell>
          <cell r="GE79">
            <v>688.85416666666663</v>
          </cell>
          <cell r="GF79">
            <v>3188.8541666666665</v>
          </cell>
        </row>
        <row r="80">
          <cell r="CG80">
            <v>0</v>
          </cell>
          <cell r="EQ80">
            <v>0</v>
          </cell>
        </row>
        <row r="81">
          <cell r="CG81">
            <v>0</v>
          </cell>
          <cell r="EQ81">
            <v>0</v>
          </cell>
        </row>
        <row r="82">
          <cell r="CG82">
            <v>0</v>
          </cell>
          <cell r="EQ82">
            <v>0</v>
          </cell>
        </row>
        <row r="83">
          <cell r="CG83">
            <v>0</v>
          </cell>
          <cell r="EQ83">
            <v>0</v>
          </cell>
        </row>
        <row r="84">
          <cell r="CG84">
            <v>0</v>
          </cell>
          <cell r="EQ84">
            <v>0</v>
          </cell>
        </row>
        <row r="85">
          <cell r="CG85" t="str">
            <v>Allocated Staff Expenses</v>
          </cell>
          <cell r="CH85" t="e">
            <v>#VALUE!</v>
          </cell>
          <cell r="CI85" t="e">
            <v>#VALUE!</v>
          </cell>
          <cell r="CJ85" t="e">
            <v>#VALUE!</v>
          </cell>
          <cell r="CK85" t="e">
            <v>#VALUE!</v>
          </cell>
          <cell r="CL85" t="e">
            <v>#VALUE!</v>
          </cell>
          <cell r="CM85" t="e">
            <v>#VALUE!</v>
          </cell>
          <cell r="CN85" t="e">
            <v>#VALUE!</v>
          </cell>
          <cell r="CO85" t="e">
            <v>#VALUE!</v>
          </cell>
          <cell r="CP85" t="e">
            <v>#VALUE!</v>
          </cell>
          <cell r="CQ85" t="e">
            <v>#VALUE!</v>
          </cell>
          <cell r="CR85" t="e">
            <v>#VALUE!</v>
          </cell>
          <cell r="CS85" t="e">
            <v>#VALUE!</v>
          </cell>
          <cell r="CT85" t="e">
            <v>#VALUE!</v>
          </cell>
          <cell r="CU85" t="e">
            <v>#VALUE!</v>
          </cell>
          <cell r="CV85" t="e">
            <v>#VALUE!</v>
          </cell>
          <cell r="CW85" t="e">
            <v>#VALUE!</v>
          </cell>
          <cell r="CX85" t="e">
            <v>#VALUE!</v>
          </cell>
          <cell r="CY85" t="e">
            <v>#VALUE!</v>
          </cell>
          <cell r="CZ85" t="e">
            <v>#VALUE!</v>
          </cell>
          <cell r="DA85" t="e">
            <v>#VALUE!</v>
          </cell>
          <cell r="DB85" t="e">
            <v>#VALUE!</v>
          </cell>
          <cell r="DC85" t="e">
            <v>#VALUE!</v>
          </cell>
          <cell r="DD85" t="e">
            <v>#VALUE!</v>
          </cell>
          <cell r="DE85" t="e">
            <v>#VALUE!</v>
          </cell>
          <cell r="DF85" t="e">
            <v>#VALUE!</v>
          </cell>
          <cell r="DG85" t="e">
            <v>#VALUE!</v>
          </cell>
          <cell r="DH85" t="e">
            <v>#VALUE!</v>
          </cell>
          <cell r="DI85" t="e">
            <v>#VALUE!</v>
          </cell>
          <cell r="DJ85" t="e">
            <v>#VALUE!</v>
          </cell>
          <cell r="DK85" t="e">
            <v>#VALUE!</v>
          </cell>
          <cell r="DL85" t="e">
            <v>#VALUE!</v>
          </cell>
          <cell r="DM85" t="e">
            <v>#VALUE!</v>
          </cell>
          <cell r="DN85" t="e">
            <v>#VALUE!</v>
          </cell>
          <cell r="DO85" t="e">
            <v>#VALUE!</v>
          </cell>
          <cell r="DP85" t="e">
            <v>#VALUE!</v>
          </cell>
          <cell r="DQ85" t="e">
            <v>#VALUE!</v>
          </cell>
          <cell r="DR85" t="e">
            <v>#VALUE!</v>
          </cell>
          <cell r="DS85" t="e">
            <v>#VALUE!</v>
          </cell>
          <cell r="DT85" t="e">
            <v>#VALUE!</v>
          </cell>
          <cell r="DU85" t="e">
            <v>#VALUE!</v>
          </cell>
          <cell r="DV85" t="e">
            <v>#VALUE!</v>
          </cell>
          <cell r="EQ85" t="str">
            <v>Allocated Staff Expenses</v>
          </cell>
          <cell r="ER85">
            <v>9872.5499999999993</v>
          </cell>
          <cell r="ES85">
            <v>2449.608695652174</v>
          </cell>
          <cell r="ET85">
            <v>2449.608695652174</v>
          </cell>
          <cell r="EU85">
            <v>2449.608695652174</v>
          </cell>
          <cell r="EV85">
            <v>2449.608695652174</v>
          </cell>
          <cell r="EW85">
            <v>2449.608695652174</v>
          </cell>
          <cell r="EX85">
            <v>2449.608695652174</v>
          </cell>
          <cell r="EY85">
            <v>2449.608695652174</v>
          </cell>
          <cell r="EZ85">
            <v>2449.608695652174</v>
          </cell>
          <cell r="FA85">
            <v>2449.608695652174</v>
          </cell>
          <cell r="FB85">
            <v>2449.608695652174</v>
          </cell>
          <cell r="FC85">
            <v>2449.608695652174</v>
          </cell>
          <cell r="FD85">
            <v>2449.608695652174</v>
          </cell>
          <cell r="FE85">
            <v>2449.608695652174</v>
          </cell>
          <cell r="FF85">
            <v>2449.608695652174</v>
          </cell>
          <cell r="FG85">
            <v>2449.608695652174</v>
          </cell>
          <cell r="FH85">
            <v>2449.608695652174</v>
          </cell>
          <cell r="FI85">
            <v>2449.608695652174</v>
          </cell>
          <cell r="FJ85">
            <v>2449.608695652174</v>
          </cell>
          <cell r="FK85">
            <v>2449.608695652174</v>
          </cell>
          <cell r="FL85">
            <v>2449.608695652174</v>
          </cell>
          <cell r="FM85">
            <v>2449.608695652174</v>
          </cell>
          <cell r="FN85">
            <v>2449.608695652174</v>
          </cell>
          <cell r="FO85">
            <v>2449.608695652174</v>
          </cell>
          <cell r="FP85">
            <v>2449.608695652174</v>
          </cell>
          <cell r="FQ85">
            <v>2449.608695652174</v>
          </cell>
          <cell r="FR85">
            <v>2449.608695652174</v>
          </cell>
          <cell r="FS85">
            <v>2449.608695652174</v>
          </cell>
          <cell r="FT85">
            <v>2449.608695652174</v>
          </cell>
          <cell r="FU85">
            <v>2449.608695652174</v>
          </cell>
          <cell r="FV85">
            <v>2449.608695652174</v>
          </cell>
          <cell r="FW85">
            <v>2449.608695652174</v>
          </cell>
          <cell r="FX85">
            <v>2449.608695652174</v>
          </cell>
          <cell r="FY85">
            <v>2449.608695652174</v>
          </cell>
          <cell r="FZ85">
            <v>2449.608695652174</v>
          </cell>
          <cell r="GA85">
            <v>2449.608695652174</v>
          </cell>
          <cell r="GB85">
            <v>2449.608695652174</v>
          </cell>
          <cell r="GC85">
            <v>2449.608695652174</v>
          </cell>
          <cell r="GD85">
            <v>2449.608695652174</v>
          </cell>
          <cell r="GE85">
            <v>2449.608695652174</v>
          </cell>
          <cell r="GF85">
            <v>2449.608695652174</v>
          </cell>
        </row>
        <row r="86">
          <cell r="CG86">
            <v>0</v>
          </cell>
          <cell r="EQ86">
            <v>0</v>
          </cell>
        </row>
        <row r="89">
          <cell r="DV89" t="str">
            <v>Actual</v>
          </cell>
          <cell r="DW89" t="str">
            <v>Actual</v>
          </cell>
          <cell r="DX89" t="str">
            <v>Actual</v>
          </cell>
          <cell r="DY89" t="str">
            <v>Actual</v>
          </cell>
          <cell r="DZ89" t="str">
            <v>Actual</v>
          </cell>
          <cell r="EA89" t="str">
            <v>Actual</v>
          </cell>
          <cell r="EB89" t="str">
            <v>Actual</v>
          </cell>
          <cell r="EC89" t="str">
            <v>Actual</v>
          </cell>
          <cell r="ED89" t="str">
            <v>Actual</v>
          </cell>
          <cell r="EE89" t="str">
            <v>Actual</v>
          </cell>
          <cell r="EF89" t="str">
            <v>Actual</v>
          </cell>
          <cell r="EG89" t="str">
            <v>Actual</v>
          </cell>
          <cell r="EH89" t="str">
            <v>Actual</v>
          </cell>
          <cell r="GF89" t="str">
            <v>Forecast</v>
          </cell>
          <cell r="GG89" t="str">
            <v>Forecast</v>
          </cell>
          <cell r="GH89" t="str">
            <v>Forecast</v>
          </cell>
          <cell r="GI89" t="str">
            <v>Forecast</v>
          </cell>
          <cell r="GJ89" t="str">
            <v>Forecast</v>
          </cell>
          <cell r="GK89" t="str">
            <v>Forecast</v>
          </cell>
          <cell r="GL89" t="str">
            <v>Forecast</v>
          </cell>
          <cell r="GM89" t="str">
            <v>Forecast</v>
          </cell>
          <cell r="GN89" t="str">
            <v>Forecast</v>
          </cell>
          <cell r="GO89" t="str">
            <v>Forecast</v>
          </cell>
          <cell r="GP89" t="str">
            <v>Forecast</v>
          </cell>
          <cell r="GQ89" t="str">
            <v>Forecast</v>
          </cell>
          <cell r="GR89" t="str">
            <v>Forecast</v>
          </cell>
        </row>
        <row r="91">
          <cell r="DV91">
            <v>42979</v>
          </cell>
          <cell r="DW91">
            <v>43009</v>
          </cell>
          <cell r="DX91">
            <v>43040</v>
          </cell>
          <cell r="DY91">
            <v>43070</v>
          </cell>
          <cell r="DZ91">
            <v>43101</v>
          </cell>
          <cell r="EA91">
            <v>43132</v>
          </cell>
          <cell r="EB91">
            <v>43160</v>
          </cell>
          <cell r="EC91">
            <v>43191</v>
          </cell>
          <cell r="ED91">
            <v>43221</v>
          </cell>
          <cell r="EE91">
            <v>43252</v>
          </cell>
          <cell r="EF91">
            <v>43282</v>
          </cell>
          <cell r="EG91">
            <v>43313</v>
          </cell>
          <cell r="EH91">
            <v>43344</v>
          </cell>
          <cell r="GF91">
            <v>42979</v>
          </cell>
          <cell r="GG91">
            <v>43009</v>
          </cell>
          <cell r="GH91">
            <v>43040</v>
          </cell>
          <cell r="GI91">
            <v>43070</v>
          </cell>
          <cell r="GJ91">
            <v>43101</v>
          </cell>
          <cell r="GK91">
            <v>43132</v>
          </cell>
          <cell r="GL91">
            <v>43160</v>
          </cell>
          <cell r="GM91">
            <v>43191</v>
          </cell>
          <cell r="GN91">
            <v>43221</v>
          </cell>
          <cell r="GO91">
            <v>43252</v>
          </cell>
          <cell r="GP91">
            <v>43282</v>
          </cell>
          <cell r="GQ91">
            <v>43313</v>
          </cell>
          <cell r="GR91">
            <v>43344</v>
          </cell>
        </row>
        <row r="93">
          <cell r="DU93" t="str">
            <v>Personnel Fees</v>
          </cell>
          <cell r="DV93">
            <v>0</v>
          </cell>
          <cell r="DW93">
            <v>0</v>
          </cell>
          <cell r="DX93">
            <v>0</v>
          </cell>
          <cell r="DY93">
            <v>0</v>
          </cell>
          <cell r="DZ93">
            <v>0</v>
          </cell>
          <cell r="EA93">
            <v>0</v>
          </cell>
          <cell r="EB93">
            <v>0</v>
          </cell>
          <cell r="EC93">
            <v>0</v>
          </cell>
          <cell r="ED93">
            <v>0</v>
          </cell>
          <cell r="EE93">
            <v>0</v>
          </cell>
          <cell r="EF93">
            <v>0</v>
          </cell>
          <cell r="EG93">
            <v>0</v>
          </cell>
          <cell r="EH93">
            <v>0</v>
          </cell>
          <cell r="GE93" t="str">
            <v>Personnel Fees</v>
          </cell>
          <cell r="GF93">
            <v>22733.076923076922</v>
          </cell>
          <cell r="GG93">
            <v>30382.39576365663</v>
          </cell>
          <cell r="GH93">
            <v>30382.39576365663</v>
          </cell>
          <cell r="GI93">
            <v>58262.395763656634</v>
          </cell>
          <cell r="GJ93">
            <v>30382.39576365663</v>
          </cell>
          <cell r="GK93">
            <v>30382.39576365663</v>
          </cell>
          <cell r="GL93">
            <v>28058.263807134892</v>
          </cell>
          <cell r="GM93">
            <v>26055.80880713489</v>
          </cell>
          <cell r="GN93">
            <v>22791.80880713489</v>
          </cell>
          <cell r="GO93">
            <v>16082.475473801562</v>
          </cell>
          <cell r="GP93">
            <v>16211.565256410258</v>
          </cell>
          <cell r="GQ93">
            <v>13922.190256410258</v>
          </cell>
          <cell r="GR93">
            <v>4548.0769230769229</v>
          </cell>
        </row>
        <row r="94">
          <cell r="DU94" t="str">
            <v>Milestones</v>
          </cell>
          <cell r="DV94">
            <v>0</v>
          </cell>
          <cell r="DW94">
            <v>0</v>
          </cell>
          <cell r="DX94">
            <v>0</v>
          </cell>
          <cell r="DY94">
            <v>0</v>
          </cell>
          <cell r="DZ94">
            <v>0</v>
          </cell>
          <cell r="EA94">
            <v>0</v>
          </cell>
          <cell r="EB94">
            <v>0</v>
          </cell>
          <cell r="EC94">
            <v>0</v>
          </cell>
          <cell r="ED94">
            <v>0</v>
          </cell>
          <cell r="EE94">
            <v>0</v>
          </cell>
          <cell r="EF94">
            <v>0</v>
          </cell>
          <cell r="EG94">
            <v>0</v>
          </cell>
          <cell r="EH94">
            <v>0</v>
          </cell>
          <cell r="GE94" t="str">
            <v>Milestones</v>
          </cell>
          <cell r="GF94">
            <v>0</v>
          </cell>
          <cell r="GG94">
            <v>0</v>
          </cell>
          <cell r="GH94">
            <v>0</v>
          </cell>
          <cell r="GI94">
            <v>32500</v>
          </cell>
          <cell r="GJ94">
            <v>0</v>
          </cell>
          <cell r="GK94">
            <v>0</v>
          </cell>
          <cell r="GL94">
            <v>32500</v>
          </cell>
          <cell r="GM94">
            <v>0</v>
          </cell>
          <cell r="GN94">
            <v>0</v>
          </cell>
          <cell r="GO94">
            <v>32500</v>
          </cell>
          <cell r="GP94">
            <v>0</v>
          </cell>
          <cell r="GQ94">
            <v>0</v>
          </cell>
          <cell r="GR94">
            <v>304949</v>
          </cell>
        </row>
        <row r="95">
          <cell r="DU95" t="str">
            <v>Grants</v>
          </cell>
          <cell r="DV95">
            <v>0</v>
          </cell>
          <cell r="DW95">
            <v>0</v>
          </cell>
          <cell r="DX95">
            <v>0</v>
          </cell>
          <cell r="DY95">
            <v>0</v>
          </cell>
          <cell r="DZ95">
            <v>0</v>
          </cell>
          <cell r="EA95">
            <v>0</v>
          </cell>
          <cell r="EB95">
            <v>0</v>
          </cell>
          <cell r="EC95">
            <v>0</v>
          </cell>
          <cell r="ED95">
            <v>0</v>
          </cell>
          <cell r="EE95">
            <v>0</v>
          </cell>
          <cell r="EF95">
            <v>0</v>
          </cell>
          <cell r="EG95">
            <v>0</v>
          </cell>
          <cell r="EH95">
            <v>0</v>
          </cell>
          <cell r="GE95" t="str">
            <v>Grants</v>
          </cell>
          <cell r="GF95">
            <v>5838.4615384615381</v>
          </cell>
          <cell r="GG95">
            <v>15467.628205128205</v>
          </cell>
          <cell r="GH95">
            <v>14567.628205128205</v>
          </cell>
          <cell r="GI95">
            <v>14567.628205128205</v>
          </cell>
          <cell r="GJ95">
            <v>15467.628205128205</v>
          </cell>
          <cell r="GK95">
            <v>14567.628205128205</v>
          </cell>
          <cell r="GL95">
            <v>14567.628205128205</v>
          </cell>
          <cell r="GM95">
            <v>15467.628205128205</v>
          </cell>
          <cell r="GN95">
            <v>14567.628205128205</v>
          </cell>
          <cell r="GO95">
            <v>14567.628205128205</v>
          </cell>
          <cell r="GP95">
            <v>14567.628205128205</v>
          </cell>
          <cell r="GQ95">
            <v>15467.628205128205</v>
          </cell>
          <cell r="GR95">
            <v>13467.628205128205</v>
          </cell>
        </row>
        <row r="96">
          <cell r="DU96" t="str">
            <v>Reimburseables</v>
          </cell>
          <cell r="DV96">
            <v>0</v>
          </cell>
          <cell r="DW96">
            <v>0</v>
          </cell>
          <cell r="DX96">
            <v>0</v>
          </cell>
          <cell r="DY96">
            <v>0</v>
          </cell>
          <cell r="DZ96">
            <v>0</v>
          </cell>
          <cell r="EA96">
            <v>0</v>
          </cell>
          <cell r="EB96">
            <v>0</v>
          </cell>
          <cell r="EC96">
            <v>0</v>
          </cell>
          <cell r="ED96">
            <v>0</v>
          </cell>
          <cell r="EE96">
            <v>0</v>
          </cell>
          <cell r="EF96">
            <v>0</v>
          </cell>
          <cell r="EG96">
            <v>0</v>
          </cell>
          <cell r="EH96">
            <v>0</v>
          </cell>
          <cell r="GE96" t="str">
            <v>Reimburseables</v>
          </cell>
          <cell r="GF96">
            <v>0</v>
          </cell>
          <cell r="GG96">
            <v>688.91666666666663</v>
          </cell>
          <cell r="GH96">
            <v>688.91666666666663</v>
          </cell>
          <cell r="GI96">
            <v>688.91666666666663</v>
          </cell>
          <cell r="GJ96">
            <v>688.91666666666663</v>
          </cell>
          <cell r="GK96">
            <v>688.91666666666663</v>
          </cell>
          <cell r="GL96">
            <v>688.91666666666663</v>
          </cell>
          <cell r="GM96">
            <v>688.91666666666663</v>
          </cell>
          <cell r="GN96">
            <v>688.91666666666663</v>
          </cell>
          <cell r="GO96">
            <v>688.91666666666663</v>
          </cell>
          <cell r="GP96">
            <v>688.91666666666663</v>
          </cell>
          <cell r="GQ96">
            <v>688.91666666666663</v>
          </cell>
          <cell r="GR96">
            <v>3188.9166666666665</v>
          </cell>
        </row>
        <row r="97">
          <cell r="DU97">
            <v>0</v>
          </cell>
          <cell r="GE97">
            <v>0</v>
          </cell>
        </row>
        <row r="98">
          <cell r="DU98">
            <v>0</v>
          </cell>
          <cell r="GE98">
            <v>0</v>
          </cell>
        </row>
        <row r="99">
          <cell r="DU99">
            <v>0</v>
          </cell>
          <cell r="GE99">
            <v>0</v>
          </cell>
        </row>
        <row r="100">
          <cell r="DU100">
            <v>0</v>
          </cell>
          <cell r="GE100">
            <v>0</v>
          </cell>
        </row>
        <row r="101">
          <cell r="DU101">
            <v>0</v>
          </cell>
          <cell r="GE101">
            <v>0</v>
          </cell>
        </row>
        <row r="102">
          <cell r="DU102" t="str">
            <v>Personnel Expenses</v>
          </cell>
          <cell r="DV102">
            <v>0</v>
          </cell>
          <cell r="DW102">
            <v>0</v>
          </cell>
          <cell r="DX102">
            <v>0</v>
          </cell>
          <cell r="DY102">
            <v>0</v>
          </cell>
          <cell r="DZ102">
            <v>0</v>
          </cell>
          <cell r="EA102">
            <v>0</v>
          </cell>
          <cell r="EB102">
            <v>0</v>
          </cell>
          <cell r="EC102">
            <v>0</v>
          </cell>
          <cell r="ED102">
            <v>0</v>
          </cell>
          <cell r="EE102">
            <v>0</v>
          </cell>
          <cell r="EF102">
            <v>0</v>
          </cell>
          <cell r="EG102">
            <v>0</v>
          </cell>
          <cell r="EH102">
            <v>0</v>
          </cell>
          <cell r="GE102" t="str">
            <v>Personnel Expenses</v>
          </cell>
          <cell r="GF102">
            <v>34740.545378933341</v>
          </cell>
          <cell r="GG102">
            <v>47246.970417772463</v>
          </cell>
          <cell r="GH102">
            <v>47246.970417772463</v>
          </cell>
          <cell r="GI102">
            <v>93586.970417772463</v>
          </cell>
          <cell r="GJ102">
            <v>47246.970417772463</v>
          </cell>
          <cell r="GK102">
            <v>47246.970417772463</v>
          </cell>
          <cell r="GL102">
            <v>42993.561790381158</v>
          </cell>
          <cell r="GM102">
            <v>39328.85620038116</v>
          </cell>
          <cell r="GN102">
            <v>34100.66617986116</v>
          </cell>
          <cell r="GO102">
            <v>23353.831137681162</v>
          </cell>
          <cell r="GP102">
            <v>23588.539833333332</v>
          </cell>
          <cell r="GQ102">
            <v>19426.039833333336</v>
          </cell>
          <cell r="GR102">
            <v>4583.5745000000006</v>
          </cell>
        </row>
        <row r="103">
          <cell r="DU103" t="str">
            <v>Grant Expense</v>
          </cell>
          <cell r="DV103">
            <v>0</v>
          </cell>
          <cell r="DW103">
            <v>0</v>
          </cell>
          <cell r="DX103">
            <v>0</v>
          </cell>
          <cell r="DY103">
            <v>0</v>
          </cell>
          <cell r="DZ103">
            <v>0</v>
          </cell>
          <cell r="EA103">
            <v>0</v>
          </cell>
          <cell r="EB103">
            <v>0</v>
          </cell>
          <cell r="EC103">
            <v>0</v>
          </cell>
          <cell r="ED103">
            <v>0</v>
          </cell>
          <cell r="EE103">
            <v>0</v>
          </cell>
          <cell r="EF103">
            <v>0</v>
          </cell>
          <cell r="EG103">
            <v>0</v>
          </cell>
          <cell r="EH103">
            <v>0</v>
          </cell>
          <cell r="GE103" t="str">
            <v>Grant Expense</v>
          </cell>
          <cell r="GF103">
            <v>0</v>
          </cell>
          <cell r="GG103">
            <v>0</v>
          </cell>
          <cell r="GH103">
            <v>0</v>
          </cell>
          <cell r="GI103">
            <v>0</v>
          </cell>
          <cell r="GJ103">
            <v>0</v>
          </cell>
          <cell r="GK103">
            <v>0</v>
          </cell>
          <cell r="GL103">
            <v>0</v>
          </cell>
          <cell r="GM103">
            <v>0</v>
          </cell>
          <cell r="GN103">
            <v>0</v>
          </cell>
          <cell r="GO103">
            <v>0</v>
          </cell>
          <cell r="GP103">
            <v>0</v>
          </cell>
          <cell r="GQ103">
            <v>0</v>
          </cell>
          <cell r="GR103">
            <v>0</v>
          </cell>
        </row>
        <row r="104">
          <cell r="DU104" t="str">
            <v>Reimburseable Costs</v>
          </cell>
          <cell r="DV104">
            <v>0</v>
          </cell>
          <cell r="DW104">
            <v>0</v>
          </cell>
          <cell r="DX104">
            <v>0</v>
          </cell>
          <cell r="DY104">
            <v>0</v>
          </cell>
          <cell r="DZ104">
            <v>0</v>
          </cell>
          <cell r="EA104">
            <v>0</v>
          </cell>
          <cell r="EB104">
            <v>0</v>
          </cell>
          <cell r="EC104">
            <v>0</v>
          </cell>
          <cell r="ED104">
            <v>0</v>
          </cell>
          <cell r="EE104">
            <v>0</v>
          </cell>
          <cell r="EF104">
            <v>0</v>
          </cell>
          <cell r="EG104">
            <v>0</v>
          </cell>
          <cell r="EH104">
            <v>0</v>
          </cell>
          <cell r="GE104" t="str">
            <v>Reimburseable Costs</v>
          </cell>
          <cell r="GF104">
            <v>5838.4615384615381</v>
          </cell>
          <cell r="GG104">
            <v>15467.628205128205</v>
          </cell>
          <cell r="GH104">
            <v>14567.628205128205</v>
          </cell>
          <cell r="GI104">
            <v>14567.628205128205</v>
          </cell>
          <cell r="GJ104">
            <v>15467.628205128205</v>
          </cell>
          <cell r="GK104">
            <v>14567.628205128205</v>
          </cell>
          <cell r="GL104">
            <v>14567.628205128205</v>
          </cell>
          <cell r="GM104">
            <v>15467.628205128205</v>
          </cell>
          <cell r="GN104">
            <v>14567.628205128205</v>
          </cell>
          <cell r="GO104">
            <v>14567.628205128205</v>
          </cell>
          <cell r="GP104">
            <v>14567.628205128205</v>
          </cell>
          <cell r="GQ104">
            <v>15467.628205128205</v>
          </cell>
          <cell r="GR104">
            <v>13467.628205128205</v>
          </cell>
        </row>
        <row r="105">
          <cell r="DU105" t="str">
            <v>Non-Reimburseables</v>
          </cell>
          <cell r="DV105">
            <v>0</v>
          </cell>
          <cell r="DW105">
            <v>0</v>
          </cell>
          <cell r="DX105">
            <v>0</v>
          </cell>
          <cell r="DY105">
            <v>0</v>
          </cell>
          <cell r="DZ105">
            <v>0</v>
          </cell>
          <cell r="EA105">
            <v>0</v>
          </cell>
          <cell r="EB105">
            <v>0</v>
          </cell>
          <cell r="EC105">
            <v>0</v>
          </cell>
          <cell r="ED105">
            <v>0</v>
          </cell>
          <cell r="EE105">
            <v>0</v>
          </cell>
          <cell r="EF105">
            <v>0</v>
          </cell>
          <cell r="EG105">
            <v>0</v>
          </cell>
          <cell r="EH105">
            <v>0</v>
          </cell>
          <cell r="GE105" t="str">
            <v>Non-Reimburseables</v>
          </cell>
          <cell r="GF105">
            <v>0</v>
          </cell>
          <cell r="GG105">
            <v>688.91666666666663</v>
          </cell>
          <cell r="GH105">
            <v>688.91666666666663</v>
          </cell>
          <cell r="GI105">
            <v>688.91666666666663</v>
          </cell>
          <cell r="GJ105">
            <v>688.91666666666663</v>
          </cell>
          <cell r="GK105">
            <v>688.91666666666663</v>
          </cell>
          <cell r="GL105">
            <v>688.91666666666663</v>
          </cell>
          <cell r="GM105">
            <v>688.91666666666663</v>
          </cell>
          <cell r="GN105">
            <v>688.91666666666663</v>
          </cell>
          <cell r="GO105">
            <v>688.91666666666663</v>
          </cell>
          <cell r="GP105">
            <v>688.91666666666663</v>
          </cell>
          <cell r="GQ105">
            <v>688.91666666666663</v>
          </cell>
          <cell r="GR105">
            <v>3188.9166666666665</v>
          </cell>
        </row>
        <row r="106">
          <cell r="DU106">
            <v>0</v>
          </cell>
          <cell r="GE106">
            <v>0</v>
          </cell>
        </row>
        <row r="107">
          <cell r="DU107">
            <v>0</v>
          </cell>
          <cell r="GE107">
            <v>0</v>
          </cell>
        </row>
        <row r="108">
          <cell r="DU108">
            <v>0</v>
          </cell>
          <cell r="GE108">
            <v>0</v>
          </cell>
        </row>
        <row r="109">
          <cell r="DU109">
            <v>0</v>
          </cell>
          <cell r="GE109">
            <v>0</v>
          </cell>
        </row>
        <row r="110">
          <cell r="DU110">
            <v>0</v>
          </cell>
          <cell r="GE110">
            <v>0</v>
          </cell>
        </row>
        <row r="111">
          <cell r="DU111" t="str">
            <v>Allocated Staff Expenses</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GE111" t="str">
            <v>Allocated Staff Expenses</v>
          </cell>
          <cell r="GF111">
            <v>1965.3115374615384</v>
          </cell>
          <cell r="GG111">
            <v>1965.3115374615384</v>
          </cell>
          <cell r="GH111">
            <v>1965.3115374615384</v>
          </cell>
          <cell r="GI111">
            <v>1965.3115374615384</v>
          </cell>
          <cell r="GJ111">
            <v>1965.3115374615384</v>
          </cell>
          <cell r="GK111">
            <v>1965.3115374615384</v>
          </cell>
          <cell r="GL111">
            <v>1965.3115374615384</v>
          </cell>
          <cell r="GM111">
            <v>1965.3115374615384</v>
          </cell>
          <cell r="GN111">
            <v>1965.3115374615384</v>
          </cell>
          <cell r="GO111">
            <v>1965.3115374615384</v>
          </cell>
          <cell r="GP111">
            <v>1965.3115374615384</v>
          </cell>
          <cell r="GQ111">
            <v>1965.3115374615384</v>
          </cell>
          <cell r="GR111">
            <v>1965.3115374615384</v>
          </cell>
        </row>
        <row r="112">
          <cell r="DU112">
            <v>0</v>
          </cell>
          <cell r="GE112">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2">
          <cell r="H2" t="str">
            <v>Pick Month</v>
          </cell>
          <cell r="J2" t="str">
            <v>Pick Month</v>
          </cell>
          <cell r="L2" t="str">
            <v>Pick Month</v>
          </cell>
          <cell r="N2" t="str">
            <v>Pick Month</v>
          </cell>
        </row>
        <row r="3">
          <cell r="H3">
            <v>41518</v>
          </cell>
          <cell r="J3">
            <v>41760</v>
          </cell>
          <cell r="L3">
            <v>42979</v>
          </cell>
          <cell r="N3">
            <v>41518</v>
          </cell>
        </row>
        <row r="4">
          <cell r="H4">
            <v>41548</v>
          </cell>
          <cell r="J4">
            <v>41791</v>
          </cell>
          <cell r="L4">
            <v>43009</v>
          </cell>
          <cell r="N4">
            <v>41548</v>
          </cell>
        </row>
        <row r="5">
          <cell r="H5">
            <v>41579</v>
          </cell>
          <cell r="J5">
            <v>41821</v>
          </cell>
          <cell r="L5">
            <v>43040</v>
          </cell>
          <cell r="N5">
            <v>41579</v>
          </cell>
        </row>
        <row r="6">
          <cell r="H6">
            <v>41609</v>
          </cell>
          <cell r="J6">
            <v>41852</v>
          </cell>
          <cell r="L6">
            <v>43070</v>
          </cell>
          <cell r="N6">
            <v>41609</v>
          </cell>
        </row>
        <row r="7">
          <cell r="H7">
            <v>41640</v>
          </cell>
          <cell r="J7">
            <v>41883</v>
          </cell>
          <cell r="L7">
            <v>43101</v>
          </cell>
          <cell r="N7">
            <v>41640</v>
          </cell>
        </row>
        <row r="8">
          <cell r="H8">
            <v>41671</v>
          </cell>
          <cell r="J8">
            <v>41913</v>
          </cell>
          <cell r="L8">
            <v>43132</v>
          </cell>
          <cell r="N8">
            <v>41671</v>
          </cell>
        </row>
        <row r="9">
          <cell r="H9">
            <v>41699</v>
          </cell>
          <cell r="J9">
            <v>41944</v>
          </cell>
          <cell r="L9">
            <v>43160</v>
          </cell>
          <cell r="N9">
            <v>41699</v>
          </cell>
        </row>
        <row r="10">
          <cell r="H10">
            <v>41730</v>
          </cell>
          <cell r="J10">
            <v>41974</v>
          </cell>
          <cell r="L10">
            <v>43191</v>
          </cell>
          <cell r="N10">
            <v>41730</v>
          </cell>
        </row>
        <row r="11">
          <cell r="H11">
            <v>41760</v>
          </cell>
          <cell r="J11">
            <v>42005</v>
          </cell>
          <cell r="L11">
            <v>43221</v>
          </cell>
          <cell r="N11">
            <v>41760</v>
          </cell>
        </row>
        <row r="12">
          <cell r="J12">
            <v>42036</v>
          </cell>
          <cell r="L12">
            <v>43252</v>
          </cell>
          <cell r="N12">
            <v>41791</v>
          </cell>
        </row>
        <row r="13">
          <cell r="J13">
            <v>42064</v>
          </cell>
          <cell r="L13">
            <v>43282</v>
          </cell>
          <cell r="N13">
            <v>41821</v>
          </cell>
        </row>
        <row r="14">
          <cell r="J14">
            <v>42095</v>
          </cell>
          <cell r="L14">
            <v>43313</v>
          </cell>
          <cell r="N14">
            <v>41852</v>
          </cell>
        </row>
        <row r="15">
          <cell r="J15">
            <v>42125</v>
          </cell>
          <cell r="L15">
            <v>43344</v>
          </cell>
          <cell r="N15">
            <v>41883</v>
          </cell>
        </row>
        <row r="16">
          <cell r="J16">
            <v>42156</v>
          </cell>
          <cell r="N16">
            <v>41913</v>
          </cell>
        </row>
        <row r="17">
          <cell r="J17">
            <v>42186</v>
          </cell>
          <cell r="N17">
            <v>41944</v>
          </cell>
        </row>
        <row r="18">
          <cell r="J18">
            <v>42217</v>
          </cell>
          <cell r="N18">
            <v>41974</v>
          </cell>
        </row>
        <row r="19">
          <cell r="J19">
            <v>42248</v>
          </cell>
          <cell r="N19">
            <v>42005</v>
          </cell>
        </row>
        <row r="20">
          <cell r="J20">
            <v>42278</v>
          </cell>
          <cell r="N20">
            <v>42036</v>
          </cell>
        </row>
        <row r="21">
          <cell r="J21">
            <v>42309</v>
          </cell>
          <cell r="N21">
            <v>42064</v>
          </cell>
        </row>
        <row r="22">
          <cell r="J22">
            <v>42339</v>
          </cell>
          <cell r="N22">
            <v>42095</v>
          </cell>
        </row>
        <row r="23">
          <cell r="J23">
            <v>42370</v>
          </cell>
          <cell r="N23">
            <v>42125</v>
          </cell>
        </row>
        <row r="24">
          <cell r="J24">
            <v>42401</v>
          </cell>
          <cell r="N24">
            <v>42156</v>
          </cell>
        </row>
        <row r="25">
          <cell r="J25">
            <v>42430</v>
          </cell>
          <cell r="N25">
            <v>42186</v>
          </cell>
        </row>
        <row r="26">
          <cell r="J26">
            <v>42461</v>
          </cell>
          <cell r="N26">
            <v>42217</v>
          </cell>
        </row>
        <row r="27">
          <cell r="J27">
            <v>42491</v>
          </cell>
          <cell r="N27">
            <v>42248</v>
          </cell>
        </row>
        <row r="28">
          <cell r="J28">
            <v>42522</v>
          </cell>
          <cell r="N28">
            <v>42278</v>
          </cell>
        </row>
        <row r="29">
          <cell r="J29">
            <v>42552</v>
          </cell>
          <cell r="N29">
            <v>42309</v>
          </cell>
        </row>
        <row r="30">
          <cell r="J30">
            <v>42583</v>
          </cell>
          <cell r="N30">
            <v>42339</v>
          </cell>
        </row>
        <row r="31">
          <cell r="J31">
            <v>42614</v>
          </cell>
          <cell r="N31">
            <v>42370</v>
          </cell>
        </row>
        <row r="32">
          <cell r="J32">
            <v>42644</v>
          </cell>
          <cell r="N32">
            <v>42401</v>
          </cell>
        </row>
        <row r="33">
          <cell r="J33">
            <v>42675</v>
          </cell>
          <cell r="N33">
            <v>42430</v>
          </cell>
        </row>
        <row r="34">
          <cell r="J34">
            <v>42705</v>
          </cell>
          <cell r="N34">
            <v>42461</v>
          </cell>
        </row>
        <row r="35">
          <cell r="J35">
            <v>42736</v>
          </cell>
          <cell r="N35">
            <v>42491</v>
          </cell>
        </row>
        <row r="36">
          <cell r="J36">
            <v>42767</v>
          </cell>
          <cell r="N36">
            <v>42522</v>
          </cell>
        </row>
        <row r="37">
          <cell r="J37">
            <v>42795</v>
          </cell>
          <cell r="N37">
            <v>42552</v>
          </cell>
        </row>
        <row r="38">
          <cell r="J38">
            <v>42826</v>
          </cell>
          <cell r="N38">
            <v>42583</v>
          </cell>
        </row>
        <row r="39">
          <cell r="J39">
            <v>42856</v>
          </cell>
          <cell r="N39">
            <v>42614</v>
          </cell>
        </row>
        <row r="40">
          <cell r="J40">
            <v>42887</v>
          </cell>
          <cell r="N40">
            <v>42644</v>
          </cell>
        </row>
        <row r="41">
          <cell r="J41">
            <v>42917</v>
          </cell>
          <cell r="N41">
            <v>42675</v>
          </cell>
        </row>
        <row r="42">
          <cell r="J42">
            <v>42948</v>
          </cell>
          <cell r="N42">
            <v>42705</v>
          </cell>
        </row>
        <row r="43">
          <cell r="J43">
            <v>42979</v>
          </cell>
          <cell r="N43">
            <v>42736</v>
          </cell>
        </row>
        <row r="44">
          <cell r="N44">
            <v>42767</v>
          </cell>
        </row>
        <row r="45">
          <cell r="N45">
            <v>42795</v>
          </cell>
        </row>
        <row r="46">
          <cell r="N46">
            <v>42826</v>
          </cell>
        </row>
        <row r="47">
          <cell r="N47">
            <v>42856</v>
          </cell>
        </row>
        <row r="48">
          <cell r="N48">
            <v>42887</v>
          </cell>
        </row>
        <row r="49">
          <cell r="N49">
            <v>42917</v>
          </cell>
        </row>
        <row r="50">
          <cell r="N50">
            <v>42948</v>
          </cell>
        </row>
        <row r="51">
          <cell r="N51">
            <v>42979</v>
          </cell>
        </row>
        <row r="52">
          <cell r="N52">
            <v>43009</v>
          </cell>
        </row>
        <row r="53">
          <cell r="N53">
            <v>43040</v>
          </cell>
        </row>
        <row r="54">
          <cell r="N54">
            <v>43070</v>
          </cell>
        </row>
        <row r="55">
          <cell r="N55">
            <v>43101</v>
          </cell>
        </row>
        <row r="56">
          <cell r="N56">
            <v>43132</v>
          </cell>
        </row>
        <row r="57">
          <cell r="N57">
            <v>43160</v>
          </cell>
        </row>
        <row r="58">
          <cell r="N58">
            <v>43191</v>
          </cell>
        </row>
        <row r="59">
          <cell r="N59">
            <v>43221</v>
          </cell>
        </row>
        <row r="60">
          <cell r="N60">
            <v>43252</v>
          </cell>
        </row>
        <row r="61">
          <cell r="N61">
            <v>43282</v>
          </cell>
        </row>
        <row r="62">
          <cell r="N62">
            <v>43313</v>
          </cell>
        </row>
        <row r="63">
          <cell r="N63">
            <v>43344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Cost Centers"/>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Org Break Down BOE"/>
      <sheetName val="TAN HQ loe "/>
      <sheetName val="IT Price List"/>
      <sheetName val="Tan IT"/>
      <sheetName val="Misc Local Exp"/>
      <sheetName val="SF424"/>
      <sheetName val="SF424A1"/>
      <sheetName val="SF424A2"/>
      <sheetName val="Budget Break down BOE"/>
      <sheetName val="Summary"/>
      <sheetName val="Pact Details"/>
      <sheetName val="Pact Travel"/>
      <sheetName val="Pact Activities"/>
      <sheetName val="LOE Policy"/>
      <sheetName val="IT Policy"/>
      <sheetName val="IT Pricing List"/>
      <sheetName val="Pact Cost Allocation Method "/>
      <sheetName val="Pact Procurement Plan"/>
      <sheetName val="Cost Assumptions"/>
      <sheetName val="Cost Sha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national"/>
      <sheetName val="LT"/>
      <sheetName val="ST"/>
      <sheetName val="National"/>
      <sheetName val="Shortlist"/>
      <sheetName val="Data"/>
    </sheetNames>
    <sheetDataSet>
      <sheetData sheetId="0" refreshError="1"/>
      <sheetData sheetId="1" refreshError="1"/>
      <sheetData sheetId="2" refreshError="1"/>
      <sheetData sheetId="3" refreshError="1"/>
      <sheetData sheetId="4" refreshError="1"/>
      <sheetData sheetId="5">
        <row r="2">
          <cell r="C2" t="str">
            <v xml:space="preserve">LT  </v>
          </cell>
        </row>
        <row r="3">
          <cell r="C3" t="str">
            <v>ST</v>
          </cell>
        </row>
        <row r="4">
          <cell r="C4" t="str">
            <v>?</v>
          </cell>
        </row>
        <row r="5">
          <cell r="C5" t="str">
            <v>Either</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stification"/>
      <sheetName val="Summary"/>
      <sheetName val="Compiled Budget-Grhm-Adm-Matt "/>
      <sheetName val="Adam's budget"/>
      <sheetName val="Matt's budget"/>
      <sheetName val="Mobile Phone Initiative"/>
      <sheetName val="GIS Map Initiative"/>
      <sheetName val="Country Strategy Design"/>
      <sheetName val="COP Detail"/>
      <sheetName val="Initiative (3)"/>
      <sheetName val="Initiative (4)"/>
      <sheetName val="Initiative (5)"/>
      <sheetName val="Initiative (6)"/>
      <sheetName val="Cost Centers"/>
      <sheetName val="Draft Initiatives"/>
    </sheetNames>
    <sheetDataSet>
      <sheetData sheetId="0"/>
      <sheetData sheetId="1"/>
      <sheetData sheetId="2"/>
      <sheetData sheetId="3">
        <row r="17">
          <cell r="C17" t="str">
            <v>Director Governance</v>
          </cell>
        </row>
      </sheetData>
      <sheetData sheetId="4">
        <row r="9">
          <cell r="C9" t="str">
            <v>Global Director, CDSS , Matt Reeves</v>
          </cell>
        </row>
      </sheetData>
      <sheetData sheetId="5"/>
      <sheetData sheetId="6"/>
      <sheetData sheetId="7"/>
      <sheetData sheetId="8">
        <row r="95">
          <cell r="J95">
            <v>204690</v>
          </cell>
        </row>
      </sheetData>
      <sheetData sheetId="9"/>
      <sheetData sheetId="10"/>
      <sheetData sheetId="11"/>
      <sheetData sheetId="12"/>
      <sheetData sheetId="13"/>
      <sheetData sheetId="1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Analysis"/>
      <sheetName val="F1135_ _009_2002"/>
      <sheetName val="0210-YTDDetail"/>
      <sheetName val="0112-YTDDetail"/>
      <sheetName val="BudgetRevisionSummary"/>
      <sheetName val="BudgetRevisionDetail"/>
      <sheetName val="USAID budget"/>
      <sheetName val="NCA rev 0599"/>
      <sheetName val="AM 4 Yr ORIG. BUDGET"/>
      <sheetName val="JSR Sept"/>
      <sheetName val="NEW Travel PLAN for IAM staff"/>
      <sheetName val="RATES"/>
    </sheetNames>
    <sheetDataSet>
      <sheetData sheetId="0" refreshError="1"/>
      <sheetData sheetId="1"/>
      <sheetData sheetId="2"/>
      <sheetData sheetId="3" refreshError="1"/>
      <sheetData sheetId="4"/>
      <sheetData sheetId="5" refreshError="1"/>
      <sheetData sheetId="6" refreshError="1"/>
      <sheetData sheetId="7"/>
      <sheetData sheetId="8"/>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D17"/>
  <sheetViews>
    <sheetView tabSelected="1" workbookViewId="0">
      <pane ySplit="4" topLeftCell="A5" activePane="bottomLeft" state="frozen"/>
      <selection pane="bottomLeft" activeCell="A22" sqref="A22"/>
    </sheetView>
  </sheetViews>
  <sheetFormatPr defaultRowHeight="12.75" x14ac:dyDescent="0.2"/>
  <cols>
    <col min="1" max="1" width="48.140625" customWidth="1"/>
    <col min="2" max="2" width="10.5703125" customWidth="1"/>
    <col min="3" max="3" width="10" customWidth="1"/>
    <col min="4" max="4" width="10.42578125" bestFit="1" customWidth="1"/>
  </cols>
  <sheetData>
    <row r="1" spans="1:4" ht="17.25" customHeight="1" x14ac:dyDescent="0.2">
      <c r="A1" s="58" t="s">
        <v>104</v>
      </c>
      <c r="B1" s="52"/>
      <c r="C1" s="52"/>
      <c r="D1" s="52"/>
    </row>
    <row r="2" spans="1:4" ht="15" customHeight="1" x14ac:dyDescent="0.2">
      <c r="A2" s="70" t="s">
        <v>49</v>
      </c>
      <c r="B2" s="52"/>
      <c r="C2" s="52"/>
      <c r="D2" s="52"/>
    </row>
    <row r="3" spans="1:4" x14ac:dyDescent="0.2">
      <c r="A3" s="57" t="s">
        <v>48</v>
      </c>
      <c r="B3" s="52"/>
      <c r="C3" s="52"/>
      <c r="D3" s="52"/>
    </row>
    <row r="4" spans="1:4" x14ac:dyDescent="0.2">
      <c r="A4" s="57" t="s">
        <v>44</v>
      </c>
      <c r="B4" s="52"/>
      <c r="C4" s="52"/>
      <c r="D4" s="52"/>
    </row>
    <row r="5" spans="1:4" ht="55.5" customHeight="1" x14ac:dyDescent="0.2">
      <c r="A5" s="72" t="s">
        <v>96</v>
      </c>
      <c r="B5" s="73"/>
      <c r="C5" s="73"/>
      <c r="D5" s="73"/>
    </row>
    <row r="6" spans="1:4" ht="13.5" thickBot="1" x14ac:dyDescent="0.25"/>
    <row r="7" spans="1:4" ht="15.75" thickBot="1" x14ac:dyDescent="0.3">
      <c r="A7" s="74" t="s">
        <v>81</v>
      </c>
      <c r="B7" s="75"/>
      <c r="C7" s="75"/>
      <c r="D7" s="76"/>
    </row>
    <row r="8" spans="1:4" ht="38.25" x14ac:dyDescent="0.2">
      <c r="A8" s="77" t="s">
        <v>80</v>
      </c>
      <c r="B8" s="60" t="s">
        <v>89</v>
      </c>
      <c r="C8" s="65" t="s">
        <v>87</v>
      </c>
      <c r="D8" s="61" t="s">
        <v>88</v>
      </c>
    </row>
    <row r="9" spans="1:4" x14ac:dyDescent="0.2">
      <c r="A9" s="78"/>
      <c r="B9" s="39"/>
      <c r="C9" s="66"/>
      <c r="D9" s="40"/>
    </row>
    <row r="10" spans="1:4" x14ac:dyDescent="0.2">
      <c r="A10" s="42" t="s">
        <v>82</v>
      </c>
      <c r="B10" s="43">
        <v>1000</v>
      </c>
      <c r="C10" s="69">
        <v>1</v>
      </c>
      <c r="D10" s="41">
        <f t="shared" ref="D10:D14" si="0">B10*C10</f>
        <v>1000</v>
      </c>
    </row>
    <row r="11" spans="1:4" x14ac:dyDescent="0.2">
      <c r="A11" s="42" t="s">
        <v>83</v>
      </c>
      <c r="B11" s="43">
        <v>1000</v>
      </c>
      <c r="C11" s="69">
        <v>2</v>
      </c>
      <c r="D11" s="41">
        <f t="shared" si="0"/>
        <v>2000</v>
      </c>
    </row>
    <row r="12" spans="1:4" x14ac:dyDescent="0.2">
      <c r="A12" s="42" t="s">
        <v>84</v>
      </c>
      <c r="B12" s="43">
        <v>1000</v>
      </c>
      <c r="C12" s="69">
        <v>4</v>
      </c>
      <c r="D12" s="41">
        <f t="shared" si="0"/>
        <v>4000</v>
      </c>
    </row>
    <row r="13" spans="1:4" x14ac:dyDescent="0.2">
      <c r="A13" s="42" t="s">
        <v>85</v>
      </c>
      <c r="B13" s="43">
        <v>1000</v>
      </c>
      <c r="C13" s="69">
        <v>1</v>
      </c>
      <c r="D13" s="41">
        <f t="shared" si="0"/>
        <v>1000</v>
      </c>
    </row>
    <row r="14" spans="1:4" x14ac:dyDescent="0.2">
      <c r="A14" s="42" t="s">
        <v>86</v>
      </c>
      <c r="B14" s="43">
        <v>1000</v>
      </c>
      <c r="C14" s="69">
        <v>1</v>
      </c>
      <c r="D14" s="41">
        <f t="shared" si="0"/>
        <v>1000</v>
      </c>
    </row>
    <row r="15" spans="1:4" x14ac:dyDescent="0.2">
      <c r="A15" s="42" t="s">
        <v>90</v>
      </c>
      <c r="B15" s="43">
        <f>'Activities (UKR)'!D233</f>
        <v>3700</v>
      </c>
      <c r="C15" s="69">
        <f>1</f>
        <v>1</v>
      </c>
      <c r="D15" s="41">
        <f>B15*C15</f>
        <v>3700</v>
      </c>
    </row>
    <row r="16" spans="1:4" ht="15" customHeight="1" x14ac:dyDescent="0.35">
      <c r="A16" s="44"/>
      <c r="B16" s="45"/>
      <c r="C16" s="67"/>
      <c r="D16" s="46"/>
    </row>
    <row r="17" spans="1:4" ht="13.5" thickBot="1" x14ac:dyDescent="0.25">
      <c r="A17" s="49" t="s">
        <v>88</v>
      </c>
      <c r="B17" s="50"/>
      <c r="C17" s="68"/>
      <c r="D17" s="51">
        <f>SUM(D10:D16)</f>
        <v>12700</v>
      </c>
    </row>
  </sheetData>
  <mergeCells count="3">
    <mergeCell ref="A5:D5"/>
    <mergeCell ref="A7:D7"/>
    <mergeCell ref="A8:A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K251"/>
  <sheetViews>
    <sheetView showGridLines="0" zoomScaleNormal="100" zoomScaleSheetLayoutView="100" workbookViewId="0">
      <pane ySplit="5" topLeftCell="A12" activePane="bottomLeft" state="frozen"/>
      <selection pane="bottomLeft" activeCell="A16" sqref="A16"/>
    </sheetView>
  </sheetViews>
  <sheetFormatPr defaultRowHeight="12.75" x14ac:dyDescent="0.2"/>
  <cols>
    <col min="1" max="1" width="55.5703125" customWidth="1"/>
    <col min="2" max="2" width="19.7109375" customWidth="1"/>
    <col min="3" max="3" width="20.85546875" customWidth="1"/>
    <col min="4" max="4" width="11" bestFit="1" customWidth="1"/>
    <col min="5" max="5" width="7.7109375" bestFit="1" customWidth="1"/>
    <col min="6" max="6" width="9.5703125" customWidth="1"/>
  </cols>
  <sheetData>
    <row r="1" spans="1:37" s="1" customFormat="1" ht="15" customHeight="1" x14ac:dyDescent="0.25">
      <c r="A1" s="53" t="s">
        <v>47</v>
      </c>
      <c r="B1" s="54"/>
      <c r="C1" s="55"/>
      <c r="D1" s="55"/>
      <c r="E1" s="55"/>
      <c r="F1" s="55"/>
      <c r="G1" s="2"/>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row>
    <row r="2" spans="1:37" s="1" customFormat="1" ht="15" customHeight="1" x14ac:dyDescent="0.2">
      <c r="A2" s="70" t="s">
        <v>49</v>
      </c>
      <c r="B2" s="55"/>
      <c r="C2" s="55"/>
      <c r="D2" s="55"/>
      <c r="E2" s="55"/>
      <c r="F2" s="55"/>
      <c r="G2" s="2"/>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7" s="1" customFormat="1" ht="15" customHeight="1" x14ac:dyDescent="0.2">
      <c r="A3" s="57" t="s">
        <v>48</v>
      </c>
      <c r="B3" s="55"/>
      <c r="C3" s="55"/>
      <c r="D3" s="55"/>
      <c r="E3" s="55"/>
      <c r="F3" s="55"/>
      <c r="G3" s="2"/>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s="1" customFormat="1" ht="15" customHeight="1" x14ac:dyDescent="0.2">
      <c r="A4" s="57" t="s">
        <v>44</v>
      </c>
      <c r="B4" s="55"/>
      <c r="C4" s="55"/>
      <c r="D4" s="55"/>
      <c r="E4" s="55"/>
      <c r="F4" s="55"/>
      <c r="G4" s="2"/>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row>
    <row r="5" spans="1:37" s="1" customFormat="1" ht="59.25" customHeight="1" x14ac:dyDescent="0.2">
      <c r="A5" s="81" t="s">
        <v>105</v>
      </c>
      <c r="B5" s="81"/>
      <c r="C5" s="81"/>
      <c r="D5" s="81"/>
      <c r="E5" s="81"/>
      <c r="F5" s="81"/>
      <c r="G5" s="4" t="s">
        <v>0</v>
      </c>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row>
    <row r="6" spans="1:37" ht="15" thickBot="1" x14ac:dyDescent="0.25">
      <c r="A6" s="1"/>
      <c r="B6" s="5"/>
      <c r="C6" s="5"/>
      <c r="D6" s="5"/>
      <c r="E6" s="5"/>
      <c r="F6" s="5"/>
      <c r="G6" s="4" t="s">
        <v>1</v>
      </c>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ht="36" x14ac:dyDescent="0.2">
      <c r="A7" s="7" t="s">
        <v>52</v>
      </c>
      <c r="B7" s="8"/>
      <c r="C7" s="63" t="s">
        <v>79</v>
      </c>
      <c r="D7" s="64" t="s">
        <v>63</v>
      </c>
      <c r="E7" s="5"/>
      <c r="F7" s="5"/>
      <c r="G7" s="4" t="str">
        <f>IF(D20&gt;0,"Show","Hide")</f>
        <v>Show</v>
      </c>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row>
    <row r="8" spans="1:37" x14ac:dyDescent="0.2">
      <c r="A8" s="11" t="s">
        <v>50</v>
      </c>
      <c r="B8" s="12"/>
      <c r="C8" s="13">
        <v>2</v>
      </c>
      <c r="D8" s="14">
        <f>SUM(C8:C8)</f>
        <v>2</v>
      </c>
      <c r="E8" s="5"/>
      <c r="F8" s="5"/>
      <c r="G8" s="4" t="str">
        <f>IF(D20&gt;0,"Show","Hide")</f>
        <v>Show</v>
      </c>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ht="11.25" customHeight="1" x14ac:dyDescent="0.2">
      <c r="A9" s="11" t="s">
        <v>57</v>
      </c>
      <c r="B9" s="12"/>
      <c r="C9" s="13">
        <v>2</v>
      </c>
      <c r="D9" s="14">
        <f>SUM(C9:C9)</f>
        <v>2</v>
      </c>
      <c r="E9" s="5"/>
      <c r="F9" s="5"/>
      <c r="G9" s="4" t="str">
        <f>IF(D20&gt;0,"Show","Hide")</f>
        <v>Show</v>
      </c>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x14ac:dyDescent="0.2">
      <c r="A10" s="11" t="s">
        <v>51</v>
      </c>
      <c r="B10" s="12"/>
      <c r="C10" s="13">
        <v>1</v>
      </c>
      <c r="D10" s="14">
        <f>SUM(C10:C10)</f>
        <v>1</v>
      </c>
      <c r="E10" s="5"/>
      <c r="F10" s="5"/>
      <c r="G10" s="4" t="str">
        <f>IF(D20&gt;0,"Show","Hide")</f>
        <v>Show</v>
      </c>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x14ac:dyDescent="0.2">
      <c r="A11" s="15" t="s">
        <v>54</v>
      </c>
      <c r="B11" s="16"/>
      <c r="C11" s="13">
        <v>10</v>
      </c>
      <c r="D11" s="14">
        <f>SUM(C11:C11)</f>
        <v>10</v>
      </c>
      <c r="E11" s="5"/>
      <c r="F11" s="5"/>
      <c r="G11" s="4" t="str">
        <f>IF(D20&gt;0,"Show","Hide")</f>
        <v>Show</v>
      </c>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x14ac:dyDescent="0.2">
      <c r="A12" s="11" t="s">
        <v>53</v>
      </c>
      <c r="B12" s="12"/>
      <c r="C12" s="13">
        <v>30</v>
      </c>
      <c r="D12" s="14">
        <f>SUM(C12:C12)</f>
        <v>30</v>
      </c>
      <c r="E12" s="5"/>
      <c r="F12" s="5"/>
      <c r="G12" s="4" t="str">
        <f>IF(D20&gt;0,"Show","Hide")</f>
        <v>Show</v>
      </c>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x14ac:dyDescent="0.2">
      <c r="A13" s="11"/>
      <c r="B13" s="17" t="s">
        <v>64</v>
      </c>
      <c r="C13" s="12"/>
      <c r="D13" s="14"/>
      <c r="E13" s="5"/>
      <c r="F13" s="5"/>
      <c r="G13" s="4" t="str">
        <f>IF(D20&gt;0,"Show","Hide")</f>
        <v>Show</v>
      </c>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x14ac:dyDescent="0.2">
      <c r="A14" s="18" t="s">
        <v>55</v>
      </c>
      <c r="B14" s="19">
        <v>100</v>
      </c>
      <c r="C14" s="20">
        <f>$B14*C8*C10</f>
        <v>200</v>
      </c>
      <c r="D14" s="21">
        <f t="shared" ref="D14:D19" si="0">SUM(C14:C14)</f>
        <v>200</v>
      </c>
      <c r="E14" s="5"/>
      <c r="F14" s="22"/>
      <c r="G14" s="4" t="str">
        <f>IF(D14&gt;0,"Show","Hide")</f>
        <v>Show</v>
      </c>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ht="24" x14ac:dyDescent="0.2">
      <c r="A15" s="62" t="s">
        <v>56</v>
      </c>
      <c r="B15" s="24">
        <v>30</v>
      </c>
      <c r="C15" s="20">
        <f>+$B15*C11*C10</f>
        <v>300</v>
      </c>
      <c r="D15" s="21">
        <f t="shared" si="0"/>
        <v>300</v>
      </c>
      <c r="E15" s="5"/>
      <c r="F15" s="22"/>
      <c r="G15" s="4" t="str">
        <f t="shared" ref="G15:G19" si="1">IF(D15&gt;0,"Show","Hide")</f>
        <v>Show</v>
      </c>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37" x14ac:dyDescent="0.2">
      <c r="A16" s="23" t="s">
        <v>58</v>
      </c>
      <c r="B16" s="24">
        <v>0</v>
      </c>
      <c r="C16" s="20">
        <f>$B16*(C11)*C10</f>
        <v>0</v>
      </c>
      <c r="D16" s="21">
        <f t="shared" si="0"/>
        <v>0</v>
      </c>
      <c r="E16" s="5"/>
      <c r="F16" s="5"/>
      <c r="G16" s="4" t="str">
        <f t="shared" si="1"/>
        <v>Hide</v>
      </c>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x14ac:dyDescent="0.2">
      <c r="A17" s="23" t="s">
        <v>59</v>
      </c>
      <c r="B17" s="24">
        <v>30</v>
      </c>
      <c r="C17" s="20">
        <f>$B17*C11*C10*(C8+C9)</f>
        <v>1200</v>
      </c>
      <c r="D17" s="21">
        <f t="shared" si="0"/>
        <v>1200</v>
      </c>
      <c r="E17" s="5"/>
      <c r="F17" s="5"/>
      <c r="G17" s="4" t="str">
        <f t="shared" si="1"/>
        <v>Show</v>
      </c>
    </row>
    <row r="18" spans="1:37" x14ac:dyDescent="0.2">
      <c r="A18" s="18" t="s">
        <v>60</v>
      </c>
      <c r="B18" s="24">
        <v>20</v>
      </c>
      <c r="C18" s="20">
        <f>$B18*(C11+C12)*C10*C8</f>
        <v>1600</v>
      </c>
      <c r="D18" s="21">
        <f t="shared" si="0"/>
        <v>1600</v>
      </c>
      <c r="E18" s="5"/>
      <c r="F18" s="22"/>
      <c r="G18" s="4" t="str">
        <f t="shared" si="1"/>
        <v>Show</v>
      </c>
    </row>
    <row r="19" spans="1:37" x14ac:dyDescent="0.2">
      <c r="A19" s="18" t="s">
        <v>61</v>
      </c>
      <c r="B19" s="24">
        <v>10</v>
      </c>
      <c r="C19" s="20">
        <f>$B19*(C11+C12)*C10</f>
        <v>400</v>
      </c>
      <c r="D19" s="21">
        <f t="shared" si="0"/>
        <v>400</v>
      </c>
      <c r="E19" s="5"/>
      <c r="F19" s="5"/>
      <c r="G19" s="4" t="str">
        <f t="shared" si="1"/>
        <v>Show</v>
      </c>
    </row>
    <row r="20" spans="1:37" ht="13.5" thickBot="1" x14ac:dyDescent="0.25">
      <c r="A20" s="25" t="s">
        <v>62</v>
      </c>
      <c r="B20" s="26"/>
      <c r="C20" s="27">
        <f>SUBTOTAL(9,C14:C19)</f>
        <v>3700</v>
      </c>
      <c r="D20" s="28">
        <f>SUBTOTAL(9,D14:D19)</f>
        <v>3700</v>
      </c>
      <c r="E20" s="5"/>
      <c r="F20" s="5"/>
      <c r="G20" s="4" t="str">
        <f>IF(D20&gt;0,"Show","Hide")</f>
        <v>Show</v>
      </c>
    </row>
    <row r="21" spans="1:37" ht="13.5" thickBot="1" x14ac:dyDescent="0.25">
      <c r="A21" s="5"/>
      <c r="B21" s="5"/>
      <c r="C21" s="5"/>
      <c r="D21" s="5"/>
      <c r="E21" s="5"/>
      <c r="F21" s="5"/>
      <c r="G21" s="4" t="s">
        <v>1</v>
      </c>
    </row>
    <row r="22" spans="1:37" ht="36" x14ac:dyDescent="0.2">
      <c r="A22" s="7" t="s">
        <v>65</v>
      </c>
      <c r="B22" s="8"/>
      <c r="C22" s="63" t="s">
        <v>79</v>
      </c>
      <c r="D22" s="64" t="s">
        <v>63</v>
      </c>
      <c r="E22" s="5"/>
      <c r="F22" s="5"/>
      <c r="G22" s="4" t="str">
        <f>IF(D35&gt;0,"Show","Hide")</f>
        <v>Hide</v>
      </c>
    </row>
    <row r="23" spans="1:37" ht="12" customHeight="1" x14ac:dyDescent="0.2">
      <c r="A23" s="11" t="s">
        <v>50</v>
      </c>
      <c r="B23" s="12"/>
      <c r="C23" s="13">
        <v>0</v>
      </c>
      <c r="D23" s="14">
        <f>SUM(C23:C23)</f>
        <v>0</v>
      </c>
      <c r="E23" s="5"/>
      <c r="F23" s="5"/>
      <c r="G23" s="4" t="str">
        <f>IF(D35&gt;0,"Show","Hide")</f>
        <v>Hide</v>
      </c>
    </row>
    <row r="24" spans="1:37" ht="12" customHeight="1" x14ac:dyDescent="0.2">
      <c r="A24" s="11" t="s">
        <v>57</v>
      </c>
      <c r="B24" s="12"/>
      <c r="C24" s="13">
        <v>0</v>
      </c>
      <c r="D24" s="14">
        <f>SUM(C24:C24)</f>
        <v>0</v>
      </c>
      <c r="E24" s="5"/>
      <c r="F24" s="5"/>
      <c r="G24" s="4" t="str">
        <f>IF(D35&gt;0,"Show","Hide")</f>
        <v>Hide</v>
      </c>
    </row>
    <row r="25" spans="1:37" x14ac:dyDescent="0.2">
      <c r="A25" s="11" t="s">
        <v>51</v>
      </c>
      <c r="B25" s="12"/>
      <c r="C25" s="13">
        <v>0</v>
      </c>
      <c r="D25" s="14">
        <f>SUM(C25:C25)</f>
        <v>0</v>
      </c>
      <c r="E25" s="5"/>
      <c r="F25" s="5"/>
      <c r="G25" s="4" t="str">
        <f>IF(D35&gt;0,"Show","Hide")</f>
        <v>Hide</v>
      </c>
    </row>
    <row r="26" spans="1:37" x14ac:dyDescent="0.2">
      <c r="A26" s="15" t="s">
        <v>54</v>
      </c>
      <c r="B26" s="16"/>
      <c r="C26" s="13">
        <v>0</v>
      </c>
      <c r="D26" s="14">
        <f>SUM(C26:C26)</f>
        <v>0</v>
      </c>
      <c r="E26" s="5"/>
      <c r="F26" s="5"/>
      <c r="G26" s="4" t="str">
        <f>IF(D35&gt;0,"Show","Hide")</f>
        <v>Hide</v>
      </c>
    </row>
    <row r="27" spans="1:37" x14ac:dyDescent="0.2">
      <c r="A27" s="11" t="s">
        <v>53</v>
      </c>
      <c r="B27" s="12"/>
      <c r="C27" s="13">
        <v>0</v>
      </c>
      <c r="D27" s="14">
        <f>SUM(C27:C27)</f>
        <v>0</v>
      </c>
      <c r="E27" s="5"/>
      <c r="F27" s="5"/>
      <c r="G27" s="4" t="str">
        <f>IF(D35&gt;0,"Show","Hide")</f>
        <v>Hide</v>
      </c>
    </row>
    <row r="28" spans="1:37" x14ac:dyDescent="0.2">
      <c r="A28" s="11"/>
      <c r="B28" s="17" t="s">
        <v>64</v>
      </c>
      <c r="C28" s="12"/>
      <c r="D28" s="14"/>
      <c r="E28" s="5"/>
      <c r="F28" s="5"/>
      <c r="G28" s="4" t="str">
        <f>IF(D35&gt;0,"Show","Hide")</f>
        <v>Hide</v>
      </c>
    </row>
    <row r="29" spans="1:37" x14ac:dyDescent="0.2">
      <c r="A29" s="18" t="s">
        <v>55</v>
      </c>
      <c r="B29" s="19">
        <v>0</v>
      </c>
      <c r="C29" s="20">
        <f>$B29*C23*C25</f>
        <v>0</v>
      </c>
      <c r="D29" s="21">
        <f t="shared" ref="D29:D34" si="2">SUM(C29:C29)</f>
        <v>0</v>
      </c>
      <c r="E29" s="5"/>
      <c r="F29" s="5"/>
      <c r="G29" s="4" t="str">
        <f>IF(D29&gt;0,"Show","Hide")</f>
        <v>Hide</v>
      </c>
    </row>
    <row r="30" spans="1:37" ht="24" x14ac:dyDescent="0.2">
      <c r="A30" s="62" t="s">
        <v>56</v>
      </c>
      <c r="B30" s="19">
        <v>0</v>
      </c>
      <c r="C30" s="20">
        <f>+$B30*C26*C25</f>
        <v>0</v>
      </c>
      <c r="D30" s="21">
        <f t="shared" si="2"/>
        <v>0</v>
      </c>
      <c r="E30" s="5"/>
      <c r="F30" s="22"/>
      <c r="G30" s="4" t="str">
        <f t="shared" ref="G30:G35" si="3">IF(D30&gt;0,"Show","Hide")</f>
        <v>Hide</v>
      </c>
    </row>
    <row r="31" spans="1:37" ht="12" customHeight="1" x14ac:dyDescent="0.2">
      <c r="A31" s="23" t="s">
        <v>58</v>
      </c>
      <c r="B31" s="19">
        <v>0</v>
      </c>
      <c r="C31" s="20">
        <f>$B31*(C26)*C2</f>
        <v>0</v>
      </c>
      <c r="D31" s="21">
        <f t="shared" si="2"/>
        <v>0</v>
      </c>
      <c r="E31" s="5"/>
      <c r="F31" s="5"/>
      <c r="G31" s="4" t="str">
        <f t="shared" si="3"/>
        <v>Hide</v>
      </c>
    </row>
    <row r="32" spans="1:37" x14ac:dyDescent="0.2">
      <c r="A32" s="23" t="s">
        <v>59</v>
      </c>
      <c r="B32" s="19">
        <v>0</v>
      </c>
      <c r="C32" s="20">
        <f>$B32*C26*C25*(C23+C24)</f>
        <v>0</v>
      </c>
      <c r="D32" s="21">
        <f t="shared" si="2"/>
        <v>0</v>
      </c>
      <c r="E32" s="5"/>
      <c r="F32" s="5"/>
      <c r="G32" s="4" t="str">
        <f t="shared" si="3"/>
        <v>Hide</v>
      </c>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11.25" customHeight="1" x14ac:dyDescent="0.2">
      <c r="A33" s="18" t="s">
        <v>60</v>
      </c>
      <c r="B33" s="19">
        <v>0</v>
      </c>
      <c r="C33" s="20">
        <f>$B33*(C26+C27)*C25*C23</f>
        <v>0</v>
      </c>
      <c r="D33" s="21">
        <f t="shared" si="2"/>
        <v>0</v>
      </c>
      <c r="E33" s="5"/>
      <c r="F33" s="5"/>
      <c r="G33" s="4" t="str">
        <f t="shared" si="3"/>
        <v>Hide</v>
      </c>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x14ac:dyDescent="0.2">
      <c r="A34" s="18" t="s">
        <v>61</v>
      </c>
      <c r="B34" s="19">
        <v>0</v>
      </c>
      <c r="C34" s="20">
        <f>$B34*(C26+C27)*C25</f>
        <v>0</v>
      </c>
      <c r="D34" s="21">
        <f t="shared" si="2"/>
        <v>0</v>
      </c>
      <c r="E34" s="5"/>
      <c r="F34" s="5"/>
      <c r="G34" s="4" t="str">
        <f t="shared" si="3"/>
        <v>Hide</v>
      </c>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s="29" customFormat="1" thickBot="1" x14ac:dyDescent="0.25">
      <c r="A35" s="25" t="s">
        <v>62</v>
      </c>
      <c r="B35" s="26"/>
      <c r="C35" s="27">
        <f>SUBTOTAL(9,C29:C34)</f>
        <v>0</v>
      </c>
      <c r="D35" s="28">
        <f>SUBTOTAL(9,D29:D34)</f>
        <v>0</v>
      </c>
      <c r="G35" s="4" t="str">
        <f t="shared" si="3"/>
        <v>Hide</v>
      </c>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row>
    <row r="36" spans="1:37" ht="13.5" thickBot="1" x14ac:dyDescent="0.25">
      <c r="A36" s="31"/>
      <c r="B36" s="31"/>
      <c r="C36" s="31"/>
      <c r="D36" s="31"/>
      <c r="E36" s="5"/>
      <c r="F36" s="5"/>
      <c r="G36" s="4" t="s">
        <v>1</v>
      </c>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36" x14ac:dyDescent="0.2">
      <c r="A37" s="7" t="s">
        <v>66</v>
      </c>
      <c r="B37" s="8"/>
      <c r="C37" s="63" t="s">
        <v>79</v>
      </c>
      <c r="D37" s="64" t="s">
        <v>63</v>
      </c>
      <c r="E37" s="5"/>
      <c r="F37" s="5"/>
      <c r="G37" s="4" t="str">
        <f>IF(D50&gt;0,"Show","Hide")</f>
        <v>Hide</v>
      </c>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row>
    <row r="38" spans="1:37" ht="12" customHeight="1" x14ac:dyDescent="0.2">
      <c r="A38" s="11" t="s">
        <v>50</v>
      </c>
      <c r="B38" s="12"/>
      <c r="C38" s="13">
        <v>2</v>
      </c>
      <c r="D38" s="14">
        <f>SUM(C38:C38)</f>
        <v>2</v>
      </c>
      <c r="E38" s="5"/>
      <c r="F38" s="5"/>
      <c r="G38" s="4" t="str">
        <f>IF(D50&gt;0,"Show","Hide")</f>
        <v>Hide</v>
      </c>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1:37" ht="12" customHeight="1" x14ac:dyDescent="0.2">
      <c r="A39" s="11" t="s">
        <v>57</v>
      </c>
      <c r="B39" s="12"/>
      <c r="C39" s="13">
        <v>2</v>
      </c>
      <c r="D39" s="14">
        <f>SUM(C39:C39)</f>
        <v>2</v>
      </c>
      <c r="E39" s="5"/>
      <c r="F39" s="5"/>
      <c r="G39" s="4" t="str">
        <f>IF(D50&gt;0,"Show","Hide")</f>
        <v>Hide</v>
      </c>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row>
    <row r="40" spans="1:37" x14ac:dyDescent="0.2">
      <c r="A40" s="11" t="s">
        <v>51</v>
      </c>
      <c r="B40" s="12"/>
      <c r="C40" s="13">
        <v>6</v>
      </c>
      <c r="D40" s="14">
        <f>SUM(C40:C40)</f>
        <v>6</v>
      </c>
      <c r="E40" s="5"/>
      <c r="F40" s="5"/>
      <c r="G40" s="4" t="str">
        <f>IF(D50&gt;0,"Show","Hide")</f>
        <v>Hide</v>
      </c>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1:37" x14ac:dyDescent="0.2">
      <c r="A41" s="15" t="s">
        <v>54</v>
      </c>
      <c r="B41" s="16"/>
      <c r="C41" s="13">
        <v>7</v>
      </c>
      <c r="D41" s="14">
        <f>SUM(C41:C41)</f>
        <v>7</v>
      </c>
      <c r="E41" s="5"/>
      <c r="F41" s="5"/>
      <c r="G41" s="4" t="str">
        <f>IF(D50&gt;0,"Show","Hide")</f>
        <v>Hide</v>
      </c>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1:37" x14ac:dyDescent="0.2">
      <c r="A42" s="11" t="s">
        <v>53</v>
      </c>
      <c r="B42" s="12"/>
      <c r="C42" s="13">
        <v>10</v>
      </c>
      <c r="D42" s="14">
        <f>SUM(C42:C42)</f>
        <v>10</v>
      </c>
      <c r="E42" s="5"/>
      <c r="F42" s="5"/>
      <c r="G42" s="4" t="str">
        <f>IF(D50&gt;0,"Show","Hide")</f>
        <v>Hide</v>
      </c>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row>
    <row r="43" spans="1:37" x14ac:dyDescent="0.2">
      <c r="A43" s="11"/>
      <c r="B43" s="17" t="s">
        <v>64</v>
      </c>
      <c r="C43" s="12"/>
      <c r="D43" s="14"/>
      <c r="E43" s="5"/>
      <c r="F43" s="5"/>
      <c r="G43" s="4" t="str">
        <f>IF(D50&gt;0,"Show","Hide")</f>
        <v>Hide</v>
      </c>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row>
    <row r="44" spans="1:37" x14ac:dyDescent="0.2">
      <c r="A44" s="18" t="s">
        <v>55</v>
      </c>
      <c r="B44" s="19">
        <v>0</v>
      </c>
      <c r="C44" s="32">
        <f>$B44*C38*C40</f>
        <v>0</v>
      </c>
      <c r="D44" s="21">
        <f t="shared" ref="D44:D49" si="4">SUM(C44:C44)</f>
        <v>0</v>
      </c>
      <c r="E44" s="5"/>
      <c r="F44" s="5"/>
      <c r="G44" s="4" t="str">
        <f>IF(D44&gt;0,"Show","Hide")</f>
        <v>Hide</v>
      </c>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1:37" ht="24" x14ac:dyDescent="0.2">
      <c r="A45" s="62" t="s">
        <v>56</v>
      </c>
      <c r="B45" s="19">
        <v>0</v>
      </c>
      <c r="C45" s="32">
        <f>+$B45*C41*C40</f>
        <v>0</v>
      </c>
      <c r="D45" s="21">
        <f t="shared" si="4"/>
        <v>0</v>
      </c>
      <c r="E45" s="5"/>
      <c r="F45" s="22"/>
      <c r="G45" s="4" t="str">
        <f t="shared" ref="G45:G50" si="5">IF(D45&gt;0,"Show","Hide")</f>
        <v>Hide</v>
      </c>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row>
    <row r="46" spans="1:37" x14ac:dyDescent="0.2">
      <c r="A46" s="23" t="s">
        <v>58</v>
      </c>
      <c r="B46" s="19">
        <v>0</v>
      </c>
      <c r="C46" s="32">
        <f>$B46*(C41)*C40</f>
        <v>0</v>
      </c>
      <c r="D46" s="21">
        <f t="shared" si="4"/>
        <v>0</v>
      </c>
      <c r="E46" s="5"/>
      <c r="F46" s="5"/>
      <c r="G46" s="4" t="str">
        <f t="shared" si="5"/>
        <v>Hide</v>
      </c>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row>
    <row r="47" spans="1:37" x14ac:dyDescent="0.2">
      <c r="A47" s="23" t="s">
        <v>59</v>
      </c>
      <c r="B47" s="19">
        <v>0</v>
      </c>
      <c r="C47" s="32">
        <f>$B47*C41*C40*(C38+C39)</f>
        <v>0</v>
      </c>
      <c r="D47" s="21">
        <f t="shared" si="4"/>
        <v>0</v>
      </c>
      <c r="E47" s="5"/>
      <c r="F47" s="5"/>
      <c r="G47" s="4" t="str">
        <f t="shared" si="5"/>
        <v>Hide</v>
      </c>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row>
    <row r="48" spans="1:37" s="29" customFormat="1" ht="12" x14ac:dyDescent="0.2">
      <c r="A48" s="18" t="s">
        <v>60</v>
      </c>
      <c r="B48" s="19">
        <v>0</v>
      </c>
      <c r="C48" s="32">
        <f>$B48*(C41+C42)*C40*C38</f>
        <v>0</v>
      </c>
      <c r="D48" s="21">
        <f t="shared" si="4"/>
        <v>0</v>
      </c>
      <c r="G48" s="4" t="str">
        <f t="shared" si="5"/>
        <v>Hide</v>
      </c>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row>
    <row r="49" spans="1:37" x14ac:dyDescent="0.2">
      <c r="A49" s="18" t="s">
        <v>61</v>
      </c>
      <c r="B49" s="19">
        <v>0</v>
      </c>
      <c r="C49" s="32">
        <f>$B49*(C41+C42)*C40</f>
        <v>0</v>
      </c>
      <c r="D49" s="21">
        <f t="shared" si="4"/>
        <v>0</v>
      </c>
      <c r="E49" s="5"/>
      <c r="F49" s="5"/>
      <c r="G49" s="4" t="str">
        <f t="shared" si="5"/>
        <v>Hide</v>
      </c>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row>
    <row r="50" spans="1:37" ht="13.5" thickBot="1" x14ac:dyDescent="0.25">
      <c r="A50" s="25" t="s">
        <v>62</v>
      </c>
      <c r="B50" s="26"/>
      <c r="C50" s="27">
        <f>SUBTOTAL(9,C44:C49)</f>
        <v>0</v>
      </c>
      <c r="D50" s="28">
        <f>SUBTOTAL(9,D44:D49)</f>
        <v>0</v>
      </c>
      <c r="E50" s="5"/>
      <c r="F50" s="5"/>
      <c r="G50" s="4" t="str">
        <f t="shared" si="5"/>
        <v>Hide</v>
      </c>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row>
    <row r="51" spans="1:37" ht="13.5" thickBot="1" x14ac:dyDescent="0.25">
      <c r="A51" s="5"/>
      <c r="B51" s="5"/>
      <c r="C51" s="5"/>
      <c r="D51" s="5"/>
      <c r="E51" s="5"/>
      <c r="F51" s="5"/>
      <c r="G51" s="4" t="s">
        <v>1</v>
      </c>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row>
    <row r="52" spans="1:37" ht="36" x14ac:dyDescent="0.2">
      <c r="A52" s="7" t="s">
        <v>67</v>
      </c>
      <c r="B52" s="8"/>
      <c r="C52" s="63" t="s">
        <v>79</v>
      </c>
      <c r="D52" s="64" t="s">
        <v>63</v>
      </c>
      <c r="E52" s="5"/>
      <c r="F52" s="5"/>
      <c r="G52" s="4" t="str">
        <f>IF(D65&gt;0,"Show","Hide")</f>
        <v>Hide</v>
      </c>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row>
    <row r="53" spans="1:37" x14ac:dyDescent="0.2">
      <c r="A53" s="11" t="s">
        <v>50</v>
      </c>
      <c r="B53" s="12"/>
      <c r="C53" s="13"/>
      <c r="D53" s="14">
        <f>SUM(C53:C53)</f>
        <v>0</v>
      </c>
      <c r="E53" s="5"/>
      <c r="F53" s="5"/>
      <c r="G53" s="4" t="str">
        <f>IF(D65&gt;0,"Show","Hide")</f>
        <v>Hide</v>
      </c>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row>
    <row r="54" spans="1:37" x14ac:dyDescent="0.2">
      <c r="A54" s="11" t="s">
        <v>57</v>
      </c>
      <c r="B54" s="12"/>
      <c r="C54" s="13"/>
      <c r="D54" s="14">
        <f>SUM(C54:C54)</f>
        <v>0</v>
      </c>
      <c r="E54" s="5"/>
      <c r="F54" s="5"/>
      <c r="G54" s="4" t="str">
        <f>IF(D65&gt;0,"Show","Hide")</f>
        <v>Hide</v>
      </c>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row>
    <row r="55" spans="1:37" x14ac:dyDescent="0.2">
      <c r="A55" s="11" t="s">
        <v>51</v>
      </c>
      <c r="B55" s="12"/>
      <c r="C55" s="13"/>
      <c r="D55" s="14">
        <f>SUM(C55:C55)</f>
        <v>0</v>
      </c>
      <c r="E55" s="5"/>
      <c r="F55" s="5"/>
      <c r="G55" s="4" t="str">
        <f>IF(D65&gt;0,"Show","Hide")</f>
        <v>Hide</v>
      </c>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row>
    <row r="56" spans="1:37" x14ac:dyDescent="0.2">
      <c r="A56" s="15" t="s">
        <v>54</v>
      </c>
      <c r="B56" s="16"/>
      <c r="C56" s="13"/>
      <c r="D56" s="14">
        <f>SUM(C56:C56)</f>
        <v>0</v>
      </c>
      <c r="E56" s="5"/>
      <c r="F56" s="5"/>
      <c r="G56" s="4" t="str">
        <f>IF(D65&gt;0,"Show","Hide")</f>
        <v>Hide</v>
      </c>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row>
    <row r="57" spans="1:37" x14ac:dyDescent="0.2">
      <c r="A57" s="11" t="s">
        <v>53</v>
      </c>
      <c r="B57" s="12"/>
      <c r="C57" s="13"/>
      <c r="D57" s="14">
        <f>SUM(C57:C57)</f>
        <v>0</v>
      </c>
      <c r="E57" s="5"/>
      <c r="F57" s="5"/>
      <c r="G57" s="4" t="str">
        <f>IF(D65&gt;0,"Show","Hide")</f>
        <v>Hide</v>
      </c>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row>
    <row r="58" spans="1:37" x14ac:dyDescent="0.2">
      <c r="A58" s="11"/>
      <c r="B58" s="17" t="s">
        <v>64</v>
      </c>
      <c r="C58" s="12"/>
      <c r="D58" s="14"/>
      <c r="E58" s="5"/>
      <c r="F58" s="5"/>
      <c r="G58" s="4" t="str">
        <f>IF(D65&gt;0,"Show","Hide")</f>
        <v>Hide</v>
      </c>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row>
    <row r="59" spans="1:37" x14ac:dyDescent="0.2">
      <c r="A59" s="18" t="s">
        <v>55</v>
      </c>
      <c r="B59" s="19">
        <v>0</v>
      </c>
      <c r="C59" s="32">
        <f>$B59*C53*C55</f>
        <v>0</v>
      </c>
      <c r="D59" s="21">
        <f t="shared" ref="D59:D64" si="6">SUM(C59:C59)</f>
        <v>0</v>
      </c>
      <c r="E59" s="5"/>
      <c r="F59" s="5"/>
      <c r="G59" s="4" t="str">
        <f>IF(D59&gt;0,"Show","Hide")</f>
        <v>Hide</v>
      </c>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row>
    <row r="60" spans="1:37" ht="24" x14ac:dyDescent="0.2">
      <c r="A60" s="62" t="s">
        <v>56</v>
      </c>
      <c r="B60" s="19">
        <v>0</v>
      </c>
      <c r="C60" s="32">
        <f>+$B60*C56*C55</f>
        <v>0</v>
      </c>
      <c r="D60" s="21">
        <f t="shared" si="6"/>
        <v>0</v>
      </c>
      <c r="E60" s="5"/>
      <c r="F60" s="22"/>
      <c r="G60" s="4" t="str">
        <f t="shared" ref="G60:G65" si="7">IF(D60&gt;0,"Show","Hide")</f>
        <v>Hide</v>
      </c>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row>
    <row r="61" spans="1:37" x14ac:dyDescent="0.2">
      <c r="A61" s="23" t="s">
        <v>58</v>
      </c>
      <c r="B61" s="19">
        <v>0</v>
      </c>
      <c r="C61" s="32">
        <f>$B61*(C56)*C55</f>
        <v>0</v>
      </c>
      <c r="D61" s="21">
        <f t="shared" si="6"/>
        <v>0</v>
      </c>
      <c r="E61" s="5" t="s">
        <v>18</v>
      </c>
      <c r="F61" s="5"/>
      <c r="G61" s="4" t="str">
        <f t="shared" si="7"/>
        <v>Hide</v>
      </c>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row>
    <row r="62" spans="1:37" x14ac:dyDescent="0.2">
      <c r="A62" s="23" t="s">
        <v>59</v>
      </c>
      <c r="B62" s="19">
        <v>0</v>
      </c>
      <c r="C62" s="32">
        <f>$B62*C56*C55*(C53+C54)</f>
        <v>0</v>
      </c>
      <c r="D62" s="21">
        <f t="shared" si="6"/>
        <v>0</v>
      </c>
      <c r="E62" s="5"/>
      <c r="F62" s="5"/>
      <c r="G62" s="4" t="str">
        <f t="shared" si="7"/>
        <v>Hide</v>
      </c>
    </row>
    <row r="63" spans="1:37" x14ac:dyDescent="0.2">
      <c r="A63" s="18" t="s">
        <v>60</v>
      </c>
      <c r="B63" s="19">
        <v>0</v>
      </c>
      <c r="C63" s="32">
        <f>$B63*(C56+C57)*C55*C53</f>
        <v>0</v>
      </c>
      <c r="D63" s="21">
        <f t="shared" si="6"/>
        <v>0</v>
      </c>
      <c r="E63" s="5"/>
      <c r="F63" s="5"/>
      <c r="G63" s="4" t="str">
        <f t="shared" si="7"/>
        <v>Hide</v>
      </c>
    </row>
    <row r="64" spans="1:37" x14ac:dyDescent="0.2">
      <c r="A64" s="18" t="s">
        <v>61</v>
      </c>
      <c r="B64" s="19">
        <v>0</v>
      </c>
      <c r="C64" s="32">
        <f>$B64*(C56+C57)*C55</f>
        <v>0</v>
      </c>
      <c r="D64" s="21">
        <f t="shared" si="6"/>
        <v>0</v>
      </c>
      <c r="E64" s="5"/>
      <c r="F64" s="5"/>
      <c r="G64" s="4" t="str">
        <f t="shared" si="7"/>
        <v>Hide</v>
      </c>
    </row>
    <row r="65" spans="1:7" ht="13.5" thickBot="1" x14ac:dyDescent="0.25">
      <c r="A65" s="25" t="s">
        <v>62</v>
      </c>
      <c r="B65" s="26"/>
      <c r="C65" s="27">
        <f>SUBTOTAL(9,C59:C64)</f>
        <v>0</v>
      </c>
      <c r="D65" s="28">
        <f>SUBTOTAL(9,D59:D64)</f>
        <v>0</v>
      </c>
      <c r="E65" s="5"/>
      <c r="F65" s="5"/>
      <c r="G65" s="4" t="str">
        <f t="shared" si="7"/>
        <v>Hide</v>
      </c>
    </row>
    <row r="66" spans="1:7" ht="13.5" thickBot="1" x14ac:dyDescent="0.25">
      <c r="A66" s="5"/>
      <c r="B66" s="5"/>
      <c r="C66" s="5"/>
      <c r="D66" s="5"/>
      <c r="E66" s="5"/>
      <c r="F66" s="5"/>
      <c r="G66" s="4" t="s">
        <v>1</v>
      </c>
    </row>
    <row r="67" spans="1:7" ht="36" x14ac:dyDescent="0.2">
      <c r="A67" s="7" t="s">
        <v>68</v>
      </c>
      <c r="B67" s="8"/>
      <c r="C67" s="63" t="s">
        <v>79</v>
      </c>
      <c r="D67" s="64" t="s">
        <v>63</v>
      </c>
      <c r="E67" s="5"/>
      <c r="F67" s="5"/>
      <c r="G67" s="4" t="str">
        <f>IF(D80&gt;0,"Show","Hide")</f>
        <v>Hide</v>
      </c>
    </row>
    <row r="68" spans="1:7" x14ac:dyDescent="0.2">
      <c r="A68" s="11" t="s">
        <v>50</v>
      </c>
      <c r="B68" s="12"/>
      <c r="C68" s="13"/>
      <c r="D68" s="14">
        <f>SUM(C68:C68)</f>
        <v>0</v>
      </c>
      <c r="E68" s="5"/>
      <c r="F68" s="5"/>
      <c r="G68" s="4" t="str">
        <f>IF(D80&gt;0,"Show","Hide")</f>
        <v>Hide</v>
      </c>
    </row>
    <row r="69" spans="1:7" x14ac:dyDescent="0.2">
      <c r="A69" s="11" t="s">
        <v>57</v>
      </c>
      <c r="B69" s="12"/>
      <c r="C69" s="13"/>
      <c r="D69" s="14">
        <f>SUM(C69:C69)</f>
        <v>0</v>
      </c>
      <c r="E69" s="5"/>
      <c r="F69" s="5"/>
      <c r="G69" s="4" t="str">
        <f>IF(D80&gt;0,"Show","Hide")</f>
        <v>Hide</v>
      </c>
    </row>
    <row r="70" spans="1:7" x14ac:dyDescent="0.2">
      <c r="A70" s="11" t="s">
        <v>51</v>
      </c>
      <c r="B70" s="12"/>
      <c r="C70" s="13"/>
      <c r="D70" s="14">
        <f>SUM(C70:C70)</f>
        <v>0</v>
      </c>
      <c r="E70" s="5"/>
      <c r="F70" s="5"/>
      <c r="G70" s="4" t="str">
        <f>IF(D80&gt;0,"Show","Hide")</f>
        <v>Hide</v>
      </c>
    </row>
    <row r="71" spans="1:7" x14ac:dyDescent="0.2">
      <c r="A71" s="15" t="s">
        <v>54</v>
      </c>
      <c r="B71" s="16"/>
      <c r="C71" s="13"/>
      <c r="D71" s="14">
        <f>SUM(C71:C71)</f>
        <v>0</v>
      </c>
      <c r="E71" s="5"/>
      <c r="F71" s="5"/>
      <c r="G71" s="4" t="str">
        <f>IF(D80&gt;0,"Show","Hide")</f>
        <v>Hide</v>
      </c>
    </row>
    <row r="72" spans="1:7" x14ac:dyDescent="0.2">
      <c r="A72" s="11" t="s">
        <v>53</v>
      </c>
      <c r="B72" s="12"/>
      <c r="C72" s="13"/>
      <c r="D72" s="14">
        <f>SUM(C72:C72)</f>
        <v>0</v>
      </c>
      <c r="E72" s="5"/>
      <c r="F72" s="5"/>
      <c r="G72" s="4" t="str">
        <f>IF(D80&gt;0,"Show","Hide")</f>
        <v>Hide</v>
      </c>
    </row>
    <row r="73" spans="1:7" x14ac:dyDescent="0.2">
      <c r="A73" s="11"/>
      <c r="B73" s="17" t="s">
        <v>64</v>
      </c>
      <c r="C73" s="12"/>
      <c r="D73" s="14"/>
      <c r="E73" s="5"/>
      <c r="F73" s="5"/>
      <c r="G73" s="4" t="str">
        <f>IF(D80&gt;0,"Show","Hide")</f>
        <v>Hide</v>
      </c>
    </row>
    <row r="74" spans="1:7" x14ac:dyDescent="0.2">
      <c r="A74" s="18" t="s">
        <v>55</v>
      </c>
      <c r="B74" s="19">
        <v>0</v>
      </c>
      <c r="C74" s="32">
        <f>$B74*C68*C70</f>
        <v>0</v>
      </c>
      <c r="D74" s="21">
        <f t="shared" ref="D74:D79" si="8">SUM(C74:C74)</f>
        <v>0</v>
      </c>
      <c r="E74" s="5"/>
      <c r="F74" s="5"/>
      <c r="G74" s="4" t="str">
        <f>IF(D74&gt;0,"Show","Hide")</f>
        <v>Hide</v>
      </c>
    </row>
    <row r="75" spans="1:7" ht="24" x14ac:dyDescent="0.2">
      <c r="A75" s="62" t="s">
        <v>56</v>
      </c>
      <c r="B75" s="19">
        <v>0</v>
      </c>
      <c r="C75" s="32">
        <f>+$B75*C71*C70</f>
        <v>0</v>
      </c>
      <c r="D75" s="21">
        <f t="shared" si="8"/>
        <v>0</v>
      </c>
      <c r="E75" s="5"/>
      <c r="F75" s="5"/>
      <c r="G75" s="4" t="str">
        <f t="shared" ref="G75:G80" si="9">IF(D75&gt;0,"Show","Hide")</f>
        <v>Hide</v>
      </c>
    </row>
    <row r="76" spans="1:7" x14ac:dyDescent="0.2">
      <c r="A76" s="23" t="s">
        <v>58</v>
      </c>
      <c r="B76" s="19">
        <v>0</v>
      </c>
      <c r="C76" s="32">
        <f>$B76*(C71)*C70</f>
        <v>0</v>
      </c>
      <c r="D76" s="21">
        <f t="shared" si="8"/>
        <v>0</v>
      </c>
      <c r="E76" s="5" t="s">
        <v>18</v>
      </c>
      <c r="F76" s="5"/>
      <c r="G76" s="4" t="str">
        <f t="shared" si="9"/>
        <v>Hide</v>
      </c>
    </row>
    <row r="77" spans="1:7" x14ac:dyDescent="0.2">
      <c r="A77" s="23" t="s">
        <v>59</v>
      </c>
      <c r="B77" s="19">
        <v>0</v>
      </c>
      <c r="C77" s="32">
        <f>$B77*C71*C70*(C68+C69)</f>
        <v>0</v>
      </c>
      <c r="D77" s="21">
        <f t="shared" si="8"/>
        <v>0</v>
      </c>
      <c r="E77" s="5"/>
      <c r="F77" s="5"/>
      <c r="G77" s="4" t="str">
        <f t="shared" si="9"/>
        <v>Hide</v>
      </c>
    </row>
    <row r="78" spans="1:7" x14ac:dyDescent="0.2">
      <c r="A78" s="18" t="s">
        <v>60</v>
      </c>
      <c r="B78" s="19">
        <v>0</v>
      </c>
      <c r="C78" s="32">
        <f>$B78*(C71+C72)*C70*C68</f>
        <v>0</v>
      </c>
      <c r="D78" s="21">
        <f t="shared" si="8"/>
        <v>0</v>
      </c>
      <c r="E78" s="5"/>
      <c r="F78" s="5"/>
      <c r="G78" s="4" t="str">
        <f t="shared" si="9"/>
        <v>Hide</v>
      </c>
    </row>
    <row r="79" spans="1:7" x14ac:dyDescent="0.2">
      <c r="A79" s="18" t="s">
        <v>61</v>
      </c>
      <c r="B79" s="19">
        <v>0</v>
      </c>
      <c r="C79" s="32">
        <f>$B79*(C71+C72)*C70</f>
        <v>0</v>
      </c>
      <c r="D79" s="21">
        <f t="shared" si="8"/>
        <v>0</v>
      </c>
      <c r="E79" s="5"/>
      <c r="F79" s="5"/>
      <c r="G79" s="4" t="str">
        <f t="shared" si="9"/>
        <v>Hide</v>
      </c>
    </row>
    <row r="80" spans="1:7" ht="13.5" thickBot="1" x14ac:dyDescent="0.25">
      <c r="A80" s="25" t="s">
        <v>62</v>
      </c>
      <c r="B80" s="26"/>
      <c r="C80" s="27">
        <f>SUBTOTAL(9,C74:C79)</f>
        <v>0</v>
      </c>
      <c r="D80" s="28">
        <f>SUBTOTAL(9,D74:D79)</f>
        <v>0</v>
      </c>
      <c r="E80" s="5"/>
      <c r="F80" s="5"/>
      <c r="G80" s="4" t="str">
        <f t="shared" si="9"/>
        <v>Hide</v>
      </c>
    </row>
    <row r="81" spans="1:7" ht="13.5" thickBot="1" x14ac:dyDescent="0.25">
      <c r="A81" s="5"/>
      <c r="B81" s="5"/>
      <c r="C81" s="5"/>
      <c r="D81" s="5"/>
      <c r="E81" s="5"/>
      <c r="F81" s="5"/>
      <c r="G81" s="4" t="s">
        <v>1</v>
      </c>
    </row>
    <row r="82" spans="1:7" ht="36" x14ac:dyDescent="0.2">
      <c r="A82" s="7" t="s">
        <v>69</v>
      </c>
      <c r="B82" s="8"/>
      <c r="C82" s="63" t="s">
        <v>79</v>
      </c>
      <c r="D82" s="64" t="s">
        <v>63</v>
      </c>
      <c r="E82" s="5"/>
      <c r="F82" s="5"/>
      <c r="G82" s="4" t="str">
        <f>IF(D95&gt;0,"Show","Hide")</f>
        <v>Hide</v>
      </c>
    </row>
    <row r="83" spans="1:7" x14ac:dyDescent="0.2">
      <c r="A83" s="11" t="s">
        <v>50</v>
      </c>
      <c r="B83" s="12"/>
      <c r="C83" s="13"/>
      <c r="D83" s="14">
        <f>SUM(C83:C83)</f>
        <v>0</v>
      </c>
      <c r="E83" s="5"/>
      <c r="F83" s="5"/>
      <c r="G83" s="4" t="str">
        <f>IF(D95&gt;0,"Show","Hide")</f>
        <v>Hide</v>
      </c>
    </row>
    <row r="84" spans="1:7" x14ac:dyDescent="0.2">
      <c r="A84" s="11" t="s">
        <v>57</v>
      </c>
      <c r="B84" s="12"/>
      <c r="C84" s="13"/>
      <c r="D84" s="14">
        <f>SUM(C84:C84)</f>
        <v>0</v>
      </c>
      <c r="E84" s="5"/>
      <c r="F84" s="5"/>
      <c r="G84" s="4" t="str">
        <f>IF(D95&gt;0,"Show","Hide")</f>
        <v>Hide</v>
      </c>
    </row>
    <row r="85" spans="1:7" x14ac:dyDescent="0.2">
      <c r="A85" s="11" t="s">
        <v>51</v>
      </c>
      <c r="B85" s="12"/>
      <c r="C85" s="13"/>
      <c r="D85" s="14">
        <f>SUM(C85:C85)</f>
        <v>0</v>
      </c>
      <c r="E85" s="5"/>
      <c r="F85" s="5"/>
      <c r="G85" s="4" t="str">
        <f>IF(D95&gt;0,"Show","Hide")</f>
        <v>Hide</v>
      </c>
    </row>
    <row r="86" spans="1:7" x14ac:dyDescent="0.2">
      <c r="A86" s="15" t="s">
        <v>54</v>
      </c>
      <c r="B86" s="16"/>
      <c r="C86" s="13"/>
      <c r="D86" s="14">
        <f>SUM(C86:C86)</f>
        <v>0</v>
      </c>
      <c r="E86" s="5"/>
      <c r="F86" s="5"/>
      <c r="G86" s="4" t="str">
        <f>IF(D95&gt;0,"Show","Hide")</f>
        <v>Hide</v>
      </c>
    </row>
    <row r="87" spans="1:7" x14ac:dyDescent="0.2">
      <c r="A87" s="11" t="s">
        <v>53</v>
      </c>
      <c r="B87" s="12"/>
      <c r="C87" s="13"/>
      <c r="D87" s="14">
        <f>SUM(C87:C87)</f>
        <v>0</v>
      </c>
      <c r="E87" s="5"/>
      <c r="F87" s="5"/>
      <c r="G87" s="4" t="str">
        <f>IF(D95&gt;0,"Show","Hide")</f>
        <v>Hide</v>
      </c>
    </row>
    <row r="88" spans="1:7" x14ac:dyDescent="0.2">
      <c r="A88" s="11"/>
      <c r="B88" s="17" t="s">
        <v>64</v>
      </c>
      <c r="C88" s="12"/>
      <c r="D88" s="14"/>
      <c r="E88" s="5"/>
      <c r="F88" s="5"/>
      <c r="G88" s="4" t="str">
        <f>IF(D95&gt;0,"Show","Hide")</f>
        <v>Hide</v>
      </c>
    </row>
    <row r="89" spans="1:7" x14ac:dyDescent="0.2">
      <c r="A89" s="18" t="s">
        <v>55</v>
      </c>
      <c r="B89" s="19">
        <v>0</v>
      </c>
      <c r="C89" s="32">
        <f>$B89*C83*C85</f>
        <v>0</v>
      </c>
      <c r="D89" s="21">
        <f t="shared" ref="D89:D94" si="10">SUM(C89:C89)</f>
        <v>0</v>
      </c>
      <c r="E89" s="5"/>
      <c r="F89" s="5"/>
      <c r="G89" s="4" t="str">
        <f>IF(D89&gt;0,"Show","Hide")</f>
        <v>Hide</v>
      </c>
    </row>
    <row r="90" spans="1:7" ht="24" x14ac:dyDescent="0.2">
      <c r="A90" s="62" t="s">
        <v>56</v>
      </c>
      <c r="B90" s="19">
        <v>0</v>
      </c>
      <c r="C90" s="32">
        <f>+$B90*C86*C85</f>
        <v>0</v>
      </c>
      <c r="D90" s="21">
        <f t="shared" si="10"/>
        <v>0</v>
      </c>
      <c r="E90" s="5"/>
      <c r="F90" s="5"/>
      <c r="G90" s="4" t="str">
        <f t="shared" ref="G90:G95" si="11">IF(D90&gt;0,"Show","Hide")</f>
        <v>Hide</v>
      </c>
    </row>
    <row r="91" spans="1:7" x14ac:dyDescent="0.2">
      <c r="A91" s="23" t="s">
        <v>58</v>
      </c>
      <c r="B91" s="19">
        <v>0</v>
      </c>
      <c r="C91" s="32">
        <f>$B91*(C86)*C85</f>
        <v>0</v>
      </c>
      <c r="D91" s="21">
        <f t="shared" si="10"/>
        <v>0</v>
      </c>
      <c r="E91" s="5" t="s">
        <v>18</v>
      </c>
      <c r="F91" s="5"/>
      <c r="G91" s="4" t="str">
        <f t="shared" si="11"/>
        <v>Hide</v>
      </c>
    </row>
    <row r="92" spans="1:7" x14ac:dyDescent="0.2">
      <c r="A92" s="23" t="s">
        <v>59</v>
      </c>
      <c r="B92" s="19">
        <v>0</v>
      </c>
      <c r="C92" s="32">
        <f>$B92*C86*C85*(C83+C84)</f>
        <v>0</v>
      </c>
      <c r="D92" s="21">
        <f t="shared" si="10"/>
        <v>0</v>
      </c>
      <c r="E92" s="5"/>
      <c r="F92" s="5"/>
      <c r="G92" s="4" t="str">
        <f t="shared" si="11"/>
        <v>Hide</v>
      </c>
    </row>
    <row r="93" spans="1:7" x14ac:dyDescent="0.2">
      <c r="A93" s="18" t="s">
        <v>60</v>
      </c>
      <c r="B93" s="19">
        <v>0</v>
      </c>
      <c r="C93" s="32">
        <f>$B93*(C86+C87)*C85*C83</f>
        <v>0</v>
      </c>
      <c r="D93" s="21">
        <f t="shared" si="10"/>
        <v>0</v>
      </c>
      <c r="E93" s="5"/>
      <c r="F93" s="5"/>
      <c r="G93" s="4" t="str">
        <f t="shared" si="11"/>
        <v>Hide</v>
      </c>
    </row>
    <row r="94" spans="1:7" x14ac:dyDescent="0.2">
      <c r="A94" s="18" t="s">
        <v>61</v>
      </c>
      <c r="B94" s="19">
        <v>0</v>
      </c>
      <c r="C94" s="32">
        <f>$B94*(C86+C87)*C85</f>
        <v>0</v>
      </c>
      <c r="D94" s="21">
        <f t="shared" si="10"/>
        <v>0</v>
      </c>
      <c r="E94" s="5"/>
      <c r="F94" s="5"/>
      <c r="G94" s="4" t="str">
        <f t="shared" si="11"/>
        <v>Hide</v>
      </c>
    </row>
    <row r="95" spans="1:7" ht="13.5" thickBot="1" x14ac:dyDescent="0.25">
      <c r="A95" s="25" t="s">
        <v>62</v>
      </c>
      <c r="B95" s="26"/>
      <c r="C95" s="27">
        <f>SUBTOTAL(9,C89:C94)</f>
        <v>0</v>
      </c>
      <c r="D95" s="28">
        <f>SUBTOTAL(9,D89:D94)</f>
        <v>0</v>
      </c>
      <c r="E95" s="5"/>
      <c r="F95" s="5"/>
      <c r="G95" s="4" t="str">
        <f t="shared" si="11"/>
        <v>Hide</v>
      </c>
    </row>
    <row r="96" spans="1:7" ht="13.5" thickBot="1" x14ac:dyDescent="0.25">
      <c r="A96" s="5"/>
      <c r="B96" s="5"/>
      <c r="C96" s="5"/>
      <c r="D96" s="5"/>
      <c r="E96" s="5"/>
      <c r="F96" s="5"/>
      <c r="G96" s="4" t="s">
        <v>1</v>
      </c>
    </row>
    <row r="97" spans="1:7" ht="36" x14ac:dyDescent="0.2">
      <c r="A97" s="7" t="s">
        <v>70</v>
      </c>
      <c r="B97" s="8"/>
      <c r="C97" s="63" t="s">
        <v>79</v>
      </c>
      <c r="D97" s="64" t="s">
        <v>63</v>
      </c>
      <c r="E97" s="5"/>
      <c r="F97" s="5"/>
      <c r="G97" s="4" t="str">
        <f>IF(D110&gt;0,"Show","Hide")</f>
        <v>Hide</v>
      </c>
    </row>
    <row r="98" spans="1:7" x14ac:dyDescent="0.2">
      <c r="A98" s="11" t="s">
        <v>50</v>
      </c>
      <c r="B98" s="12"/>
      <c r="C98" s="13"/>
      <c r="D98" s="14">
        <f>SUM(C98:C98)</f>
        <v>0</v>
      </c>
      <c r="E98" s="5"/>
      <c r="F98" s="5"/>
      <c r="G98" s="4" t="str">
        <f>IF(D110&gt;0,"Show","Hide")</f>
        <v>Hide</v>
      </c>
    </row>
    <row r="99" spans="1:7" x14ac:dyDescent="0.2">
      <c r="A99" s="11" t="s">
        <v>57</v>
      </c>
      <c r="B99" s="12"/>
      <c r="C99" s="13"/>
      <c r="D99" s="14">
        <f>SUM(C99:C99)</f>
        <v>0</v>
      </c>
      <c r="E99" s="5"/>
      <c r="F99" s="5"/>
      <c r="G99" s="4" t="str">
        <f>IF(D110&gt;0,"Show","Hide")</f>
        <v>Hide</v>
      </c>
    </row>
    <row r="100" spans="1:7" x14ac:dyDescent="0.2">
      <c r="A100" s="11" t="s">
        <v>51</v>
      </c>
      <c r="B100" s="12"/>
      <c r="C100" s="13"/>
      <c r="D100" s="14">
        <f>SUM(C100:C100)</f>
        <v>0</v>
      </c>
      <c r="E100" s="5"/>
      <c r="F100" s="5"/>
      <c r="G100" s="4" t="str">
        <f>IF(D110&gt;0,"Show","Hide")</f>
        <v>Hide</v>
      </c>
    </row>
    <row r="101" spans="1:7" x14ac:dyDescent="0.2">
      <c r="A101" s="15" t="s">
        <v>54</v>
      </c>
      <c r="B101" s="16"/>
      <c r="C101" s="13"/>
      <c r="D101" s="14">
        <f>SUM(C101:C101)</f>
        <v>0</v>
      </c>
      <c r="E101" s="5"/>
      <c r="F101" s="5"/>
      <c r="G101" s="4" t="str">
        <f>IF(D110&gt;0,"Show","Hide")</f>
        <v>Hide</v>
      </c>
    </row>
    <row r="102" spans="1:7" x14ac:dyDescent="0.2">
      <c r="A102" s="11" t="s">
        <v>53</v>
      </c>
      <c r="B102" s="12"/>
      <c r="C102" s="13"/>
      <c r="D102" s="14">
        <f>SUM(C102:C102)</f>
        <v>0</v>
      </c>
      <c r="E102" s="5"/>
      <c r="F102" s="5"/>
      <c r="G102" s="4" t="str">
        <f>IF(D110&gt;0,"Show","Hide")</f>
        <v>Hide</v>
      </c>
    </row>
    <row r="103" spans="1:7" x14ac:dyDescent="0.2">
      <c r="A103" s="11"/>
      <c r="B103" s="17" t="s">
        <v>64</v>
      </c>
      <c r="C103" s="12"/>
      <c r="D103" s="14"/>
      <c r="E103" s="5"/>
      <c r="F103" s="5"/>
      <c r="G103" s="4" t="str">
        <f>IF(D110&gt;0,"Show","Hide")</f>
        <v>Hide</v>
      </c>
    </row>
    <row r="104" spans="1:7" x14ac:dyDescent="0.2">
      <c r="A104" s="18" t="s">
        <v>55</v>
      </c>
      <c r="B104" s="19">
        <v>0</v>
      </c>
      <c r="C104" s="32">
        <f>$B104*C98*C100</f>
        <v>0</v>
      </c>
      <c r="D104" s="21">
        <f t="shared" ref="D104:D109" si="12">SUM(C104:C104)</f>
        <v>0</v>
      </c>
      <c r="E104" s="5"/>
      <c r="F104" s="5"/>
      <c r="G104" s="4" t="str">
        <f>IF(D104&gt;0,"Show","Hide")</f>
        <v>Hide</v>
      </c>
    </row>
    <row r="105" spans="1:7" ht="24" x14ac:dyDescent="0.2">
      <c r="A105" s="62" t="s">
        <v>56</v>
      </c>
      <c r="B105" s="19">
        <v>0</v>
      </c>
      <c r="C105" s="32">
        <f>+$B105*C101*C100</f>
        <v>0</v>
      </c>
      <c r="D105" s="21">
        <f t="shared" si="12"/>
        <v>0</v>
      </c>
      <c r="E105" s="5"/>
      <c r="F105" s="5"/>
      <c r="G105" s="4" t="str">
        <f t="shared" ref="G105:G110" si="13">IF(D105&gt;0,"Show","Hide")</f>
        <v>Hide</v>
      </c>
    </row>
    <row r="106" spans="1:7" x14ac:dyDescent="0.2">
      <c r="A106" s="23" t="s">
        <v>58</v>
      </c>
      <c r="B106" s="19">
        <v>0</v>
      </c>
      <c r="C106" s="32">
        <f>$B106*(C101)*C100</f>
        <v>0</v>
      </c>
      <c r="D106" s="21">
        <f t="shared" si="12"/>
        <v>0</v>
      </c>
      <c r="E106" s="5" t="s">
        <v>18</v>
      </c>
      <c r="F106" s="5"/>
      <c r="G106" s="4" t="str">
        <f t="shared" si="13"/>
        <v>Hide</v>
      </c>
    </row>
    <row r="107" spans="1:7" x14ac:dyDescent="0.2">
      <c r="A107" s="23" t="s">
        <v>59</v>
      </c>
      <c r="B107" s="19">
        <v>0</v>
      </c>
      <c r="C107" s="32">
        <f>$B107*C101*C100*(C98+C99)</f>
        <v>0</v>
      </c>
      <c r="D107" s="21">
        <f t="shared" si="12"/>
        <v>0</v>
      </c>
      <c r="E107" s="5"/>
      <c r="F107" s="5"/>
      <c r="G107" s="4" t="str">
        <f t="shared" si="13"/>
        <v>Hide</v>
      </c>
    </row>
    <row r="108" spans="1:7" x14ac:dyDescent="0.2">
      <c r="A108" s="18" t="s">
        <v>60</v>
      </c>
      <c r="B108" s="19">
        <v>0</v>
      </c>
      <c r="C108" s="32">
        <f>$B108*(C101+C102)*C100*C98</f>
        <v>0</v>
      </c>
      <c r="D108" s="21">
        <f t="shared" si="12"/>
        <v>0</v>
      </c>
      <c r="E108" s="5"/>
      <c r="F108" s="5"/>
      <c r="G108" s="4" t="str">
        <f t="shared" si="13"/>
        <v>Hide</v>
      </c>
    </row>
    <row r="109" spans="1:7" x14ac:dyDescent="0.2">
      <c r="A109" s="18" t="s">
        <v>61</v>
      </c>
      <c r="B109" s="19">
        <v>0</v>
      </c>
      <c r="C109" s="32">
        <f>$B109*(C101+C102)*C100</f>
        <v>0</v>
      </c>
      <c r="D109" s="21">
        <f t="shared" si="12"/>
        <v>0</v>
      </c>
      <c r="E109" s="5"/>
      <c r="F109" s="5"/>
      <c r="G109" s="4" t="str">
        <f t="shared" si="13"/>
        <v>Hide</v>
      </c>
    </row>
    <row r="110" spans="1:7" ht="13.5" thickBot="1" x14ac:dyDescent="0.25">
      <c r="A110" s="25" t="s">
        <v>62</v>
      </c>
      <c r="B110" s="26"/>
      <c r="C110" s="27">
        <f>SUBTOTAL(9,C104:C109)</f>
        <v>0</v>
      </c>
      <c r="D110" s="28">
        <f>SUBTOTAL(9,D104:D109)</f>
        <v>0</v>
      </c>
      <c r="E110" s="5"/>
      <c r="F110" s="5"/>
      <c r="G110" s="4" t="str">
        <f t="shared" si="13"/>
        <v>Hide</v>
      </c>
    </row>
    <row r="111" spans="1:7" ht="13.5" thickBot="1" x14ac:dyDescent="0.25">
      <c r="A111" s="5"/>
      <c r="B111" s="5"/>
      <c r="C111" s="5"/>
      <c r="D111" s="5"/>
      <c r="E111" s="5"/>
      <c r="F111" s="5"/>
      <c r="G111" s="4" t="s">
        <v>1</v>
      </c>
    </row>
    <row r="112" spans="1:7" ht="36" x14ac:dyDescent="0.2">
      <c r="A112" s="7" t="s">
        <v>71</v>
      </c>
      <c r="B112" s="8"/>
      <c r="C112" s="63" t="s">
        <v>79</v>
      </c>
      <c r="D112" s="64" t="s">
        <v>63</v>
      </c>
      <c r="E112" s="5"/>
      <c r="F112" s="5"/>
      <c r="G112" s="4" t="str">
        <f>IF(D125&gt;0,"Show","Hide")</f>
        <v>Hide</v>
      </c>
    </row>
    <row r="113" spans="1:7" x14ac:dyDescent="0.2">
      <c r="A113" s="11" t="s">
        <v>50</v>
      </c>
      <c r="B113" s="12"/>
      <c r="C113" s="13"/>
      <c r="D113" s="14">
        <f>SUM(C113:C113)</f>
        <v>0</v>
      </c>
      <c r="E113" s="5"/>
      <c r="F113" s="5"/>
      <c r="G113" s="4" t="str">
        <f>IF(D125&gt;0,"Show","Hide")</f>
        <v>Hide</v>
      </c>
    </row>
    <row r="114" spans="1:7" x14ac:dyDescent="0.2">
      <c r="A114" s="11" t="s">
        <v>57</v>
      </c>
      <c r="B114" s="12"/>
      <c r="C114" s="13"/>
      <c r="D114" s="14">
        <f>SUM(C114:C114)</f>
        <v>0</v>
      </c>
      <c r="E114" s="5"/>
      <c r="F114" s="5"/>
      <c r="G114" s="4" t="str">
        <f>IF(D125&gt;0,"Show","Hide")</f>
        <v>Hide</v>
      </c>
    </row>
    <row r="115" spans="1:7" x14ac:dyDescent="0.2">
      <c r="A115" s="11" t="s">
        <v>51</v>
      </c>
      <c r="B115" s="12"/>
      <c r="C115" s="13"/>
      <c r="D115" s="14">
        <f>SUM(C115:C115)</f>
        <v>0</v>
      </c>
      <c r="E115" s="5"/>
      <c r="F115" s="5"/>
      <c r="G115" s="4" t="str">
        <f>IF(D125&gt;0,"Show","Hide")</f>
        <v>Hide</v>
      </c>
    </row>
    <row r="116" spans="1:7" x14ac:dyDescent="0.2">
      <c r="A116" s="15" t="s">
        <v>54</v>
      </c>
      <c r="B116" s="16"/>
      <c r="C116" s="13"/>
      <c r="D116" s="14">
        <f>SUM(C116:C116)</f>
        <v>0</v>
      </c>
      <c r="E116" s="5"/>
      <c r="F116" s="5"/>
      <c r="G116" s="4" t="str">
        <f>IF(D125&gt;0,"Show","Hide")</f>
        <v>Hide</v>
      </c>
    </row>
    <row r="117" spans="1:7" x14ac:dyDescent="0.2">
      <c r="A117" s="11" t="s">
        <v>53</v>
      </c>
      <c r="B117" s="12"/>
      <c r="C117" s="13"/>
      <c r="D117" s="14">
        <f>SUM(C117:C117)</f>
        <v>0</v>
      </c>
      <c r="E117" s="5"/>
      <c r="F117" s="5"/>
      <c r="G117" s="4" t="str">
        <f>IF(D125&gt;0,"Show","Hide")</f>
        <v>Hide</v>
      </c>
    </row>
    <row r="118" spans="1:7" x14ac:dyDescent="0.2">
      <c r="A118" s="11"/>
      <c r="B118" s="17" t="s">
        <v>64</v>
      </c>
      <c r="C118" s="12"/>
      <c r="D118" s="14"/>
      <c r="E118" s="5"/>
      <c r="F118" s="5"/>
      <c r="G118" s="4" t="str">
        <f>IF(D125&gt;0,"Show","Hide")</f>
        <v>Hide</v>
      </c>
    </row>
    <row r="119" spans="1:7" x14ac:dyDescent="0.2">
      <c r="A119" s="18" t="s">
        <v>55</v>
      </c>
      <c r="B119" s="19">
        <v>0</v>
      </c>
      <c r="C119" s="32">
        <f>$B119*C113*C115</f>
        <v>0</v>
      </c>
      <c r="D119" s="21">
        <f t="shared" ref="D119:D124" si="14">SUM(C119:C119)</f>
        <v>0</v>
      </c>
      <c r="E119" s="5"/>
      <c r="F119" s="5"/>
      <c r="G119" s="4" t="str">
        <f>IF(D119&gt;0,"Show","Hide")</f>
        <v>Hide</v>
      </c>
    </row>
    <row r="120" spans="1:7" ht="24" x14ac:dyDescent="0.2">
      <c r="A120" s="62" t="s">
        <v>56</v>
      </c>
      <c r="B120" s="19">
        <v>0</v>
      </c>
      <c r="C120" s="32">
        <f>+$B120*C116*C115</f>
        <v>0</v>
      </c>
      <c r="D120" s="21">
        <f t="shared" si="14"/>
        <v>0</v>
      </c>
      <c r="E120" s="5"/>
      <c r="F120" s="5"/>
      <c r="G120" s="4" t="str">
        <f t="shared" ref="G120:G125" si="15">IF(D120&gt;0,"Show","Hide")</f>
        <v>Hide</v>
      </c>
    </row>
    <row r="121" spans="1:7" x14ac:dyDescent="0.2">
      <c r="A121" s="23" t="s">
        <v>58</v>
      </c>
      <c r="B121" s="19">
        <v>0</v>
      </c>
      <c r="C121" s="32">
        <f>$B121*(C116)*C115</f>
        <v>0</v>
      </c>
      <c r="D121" s="21">
        <f t="shared" si="14"/>
        <v>0</v>
      </c>
      <c r="E121" s="5" t="s">
        <v>18</v>
      </c>
      <c r="F121" s="5"/>
      <c r="G121" s="4" t="str">
        <f t="shared" si="15"/>
        <v>Hide</v>
      </c>
    </row>
    <row r="122" spans="1:7" x14ac:dyDescent="0.2">
      <c r="A122" s="23" t="s">
        <v>59</v>
      </c>
      <c r="B122" s="19">
        <v>0</v>
      </c>
      <c r="C122" s="32">
        <f>$B122*C116*C115*(C113+C114)</f>
        <v>0</v>
      </c>
      <c r="D122" s="21">
        <f t="shared" si="14"/>
        <v>0</v>
      </c>
      <c r="E122" s="5"/>
      <c r="F122" s="5"/>
      <c r="G122" s="4" t="str">
        <f t="shared" si="15"/>
        <v>Hide</v>
      </c>
    </row>
    <row r="123" spans="1:7" x14ac:dyDescent="0.2">
      <c r="A123" s="18" t="s">
        <v>60</v>
      </c>
      <c r="B123" s="19">
        <v>0</v>
      </c>
      <c r="C123" s="32">
        <f>$B123*(C116+C117)*C115*C113</f>
        <v>0</v>
      </c>
      <c r="D123" s="21">
        <f t="shared" si="14"/>
        <v>0</v>
      </c>
      <c r="E123" s="5"/>
      <c r="F123" s="5"/>
      <c r="G123" s="4" t="str">
        <f t="shared" si="15"/>
        <v>Hide</v>
      </c>
    </row>
    <row r="124" spans="1:7" x14ac:dyDescent="0.2">
      <c r="A124" s="18" t="s">
        <v>61</v>
      </c>
      <c r="B124" s="19">
        <v>0</v>
      </c>
      <c r="C124" s="32">
        <f>$B124*(C116+C117)*C115</f>
        <v>0</v>
      </c>
      <c r="D124" s="21">
        <f t="shared" si="14"/>
        <v>0</v>
      </c>
      <c r="E124" s="5"/>
      <c r="F124" s="5"/>
      <c r="G124" s="4" t="str">
        <f t="shared" si="15"/>
        <v>Hide</v>
      </c>
    </row>
    <row r="125" spans="1:7" ht="13.5" thickBot="1" x14ac:dyDescent="0.25">
      <c r="A125" s="25" t="s">
        <v>62</v>
      </c>
      <c r="B125" s="26"/>
      <c r="C125" s="27">
        <f>SUBTOTAL(9,C119:C124)</f>
        <v>0</v>
      </c>
      <c r="D125" s="28">
        <f>SUBTOTAL(9,D119:D124)</f>
        <v>0</v>
      </c>
      <c r="E125" s="5"/>
      <c r="F125" s="5"/>
      <c r="G125" s="4" t="str">
        <f t="shared" si="15"/>
        <v>Hide</v>
      </c>
    </row>
    <row r="126" spans="1:7" ht="13.5" thickBot="1" x14ac:dyDescent="0.25">
      <c r="A126" s="5"/>
      <c r="B126" s="5"/>
      <c r="C126" s="5"/>
      <c r="D126" s="5"/>
      <c r="E126" s="5"/>
      <c r="F126" s="5"/>
      <c r="G126" s="4" t="s">
        <v>1</v>
      </c>
    </row>
    <row r="127" spans="1:7" ht="36" x14ac:dyDescent="0.2">
      <c r="A127" s="7" t="s">
        <v>72</v>
      </c>
      <c r="B127" s="8"/>
      <c r="C127" s="63" t="s">
        <v>79</v>
      </c>
      <c r="D127" s="64" t="s">
        <v>63</v>
      </c>
      <c r="E127" s="5"/>
      <c r="F127" s="5"/>
      <c r="G127" s="4" t="str">
        <f>IF(D140&gt;0,"Show","Hide")</f>
        <v>Hide</v>
      </c>
    </row>
    <row r="128" spans="1:7" x14ac:dyDescent="0.2">
      <c r="A128" s="11" t="s">
        <v>50</v>
      </c>
      <c r="B128" s="12"/>
      <c r="C128" s="13"/>
      <c r="D128" s="14">
        <f>SUM(C128:C128)</f>
        <v>0</v>
      </c>
      <c r="E128" s="5"/>
      <c r="F128" s="5"/>
      <c r="G128" s="4" t="str">
        <f>IF(D140&gt;0,"Show","Hide")</f>
        <v>Hide</v>
      </c>
    </row>
    <row r="129" spans="1:7" x14ac:dyDescent="0.2">
      <c r="A129" s="11" t="s">
        <v>57</v>
      </c>
      <c r="B129" s="12"/>
      <c r="C129" s="13"/>
      <c r="D129" s="14">
        <f>SUM(C129:C129)</f>
        <v>0</v>
      </c>
      <c r="E129" s="5"/>
      <c r="F129" s="5"/>
      <c r="G129" s="4" t="str">
        <f>IF(D140&gt;0,"Show","Hide")</f>
        <v>Hide</v>
      </c>
    </row>
    <row r="130" spans="1:7" x14ac:dyDescent="0.2">
      <c r="A130" s="11" t="s">
        <v>51</v>
      </c>
      <c r="B130" s="12"/>
      <c r="C130" s="13"/>
      <c r="D130" s="14">
        <f>SUM(C130:C130)</f>
        <v>0</v>
      </c>
      <c r="E130" s="5"/>
      <c r="F130" s="5"/>
      <c r="G130" s="4" t="str">
        <f>IF(D140&gt;0,"Show","Hide")</f>
        <v>Hide</v>
      </c>
    </row>
    <row r="131" spans="1:7" x14ac:dyDescent="0.2">
      <c r="A131" s="15" t="s">
        <v>54</v>
      </c>
      <c r="B131" s="16"/>
      <c r="C131" s="13"/>
      <c r="D131" s="14">
        <f>SUM(C131:C131)</f>
        <v>0</v>
      </c>
      <c r="E131" s="5"/>
      <c r="F131" s="5"/>
      <c r="G131" s="4" t="str">
        <f>IF(D140&gt;0,"Show","Hide")</f>
        <v>Hide</v>
      </c>
    </row>
    <row r="132" spans="1:7" x14ac:dyDescent="0.2">
      <c r="A132" s="11" t="s">
        <v>53</v>
      </c>
      <c r="B132" s="12"/>
      <c r="C132" s="13"/>
      <c r="D132" s="14">
        <f>SUM(C132:C132)</f>
        <v>0</v>
      </c>
      <c r="E132" s="5"/>
      <c r="F132" s="5"/>
      <c r="G132" s="4" t="str">
        <f>IF(D140&gt;0,"Show","Hide")</f>
        <v>Hide</v>
      </c>
    </row>
    <row r="133" spans="1:7" x14ac:dyDescent="0.2">
      <c r="A133" s="11"/>
      <c r="B133" s="17" t="s">
        <v>64</v>
      </c>
      <c r="C133" s="12"/>
      <c r="D133" s="14"/>
      <c r="E133" s="5"/>
      <c r="F133" s="5"/>
      <c r="G133" s="4" t="str">
        <f>IF(D140&gt;0,"Show","Hide")</f>
        <v>Hide</v>
      </c>
    </row>
    <row r="134" spans="1:7" x14ac:dyDescent="0.2">
      <c r="A134" s="18" t="s">
        <v>55</v>
      </c>
      <c r="B134" s="19">
        <v>0</v>
      </c>
      <c r="C134" s="32">
        <f>$B134*C128*C130</f>
        <v>0</v>
      </c>
      <c r="D134" s="21">
        <f t="shared" ref="D134:D139" si="16">SUM(C134:C134)</f>
        <v>0</v>
      </c>
      <c r="E134" s="5"/>
      <c r="F134" s="5"/>
      <c r="G134" s="4" t="str">
        <f>IF(D134&gt;0,"Show","Hide")</f>
        <v>Hide</v>
      </c>
    </row>
    <row r="135" spans="1:7" ht="24" x14ac:dyDescent="0.2">
      <c r="A135" s="62" t="s">
        <v>56</v>
      </c>
      <c r="B135" s="19">
        <v>0</v>
      </c>
      <c r="C135" s="32">
        <f>+$B135*C131*C130</f>
        <v>0</v>
      </c>
      <c r="D135" s="21">
        <f t="shared" si="16"/>
        <v>0</v>
      </c>
      <c r="E135" s="5"/>
      <c r="F135" s="5"/>
      <c r="G135" s="4" t="str">
        <f t="shared" ref="G135:G140" si="17">IF(D135&gt;0,"Show","Hide")</f>
        <v>Hide</v>
      </c>
    </row>
    <row r="136" spans="1:7" x14ac:dyDescent="0.2">
      <c r="A136" s="23" t="s">
        <v>58</v>
      </c>
      <c r="B136" s="19">
        <v>0</v>
      </c>
      <c r="C136" s="32">
        <f>$B136*(C131)*C130</f>
        <v>0</v>
      </c>
      <c r="D136" s="21">
        <f t="shared" si="16"/>
        <v>0</v>
      </c>
      <c r="E136" s="5" t="s">
        <v>18</v>
      </c>
      <c r="F136" s="5"/>
      <c r="G136" s="4" t="str">
        <f t="shared" si="17"/>
        <v>Hide</v>
      </c>
    </row>
    <row r="137" spans="1:7" x14ac:dyDescent="0.2">
      <c r="A137" s="23" t="s">
        <v>59</v>
      </c>
      <c r="B137" s="19">
        <v>0</v>
      </c>
      <c r="C137" s="32">
        <f>$B137*C131*C130*(C128+C129)</f>
        <v>0</v>
      </c>
      <c r="D137" s="21">
        <f t="shared" si="16"/>
        <v>0</v>
      </c>
      <c r="E137" s="5"/>
      <c r="F137" s="5"/>
      <c r="G137" s="4" t="str">
        <f t="shared" si="17"/>
        <v>Hide</v>
      </c>
    </row>
    <row r="138" spans="1:7" x14ac:dyDescent="0.2">
      <c r="A138" s="18" t="s">
        <v>60</v>
      </c>
      <c r="B138" s="19">
        <v>0</v>
      </c>
      <c r="C138" s="32">
        <f>$B138*(C131+C132)*C130*C128</f>
        <v>0</v>
      </c>
      <c r="D138" s="21">
        <f t="shared" si="16"/>
        <v>0</v>
      </c>
      <c r="E138" s="5"/>
      <c r="F138" s="5"/>
      <c r="G138" s="4" t="str">
        <f t="shared" si="17"/>
        <v>Hide</v>
      </c>
    </row>
    <row r="139" spans="1:7" x14ac:dyDescent="0.2">
      <c r="A139" s="18" t="s">
        <v>61</v>
      </c>
      <c r="B139" s="19">
        <v>0</v>
      </c>
      <c r="C139" s="32">
        <f>$B139*(C131+C132)*C130</f>
        <v>0</v>
      </c>
      <c r="D139" s="21">
        <f t="shared" si="16"/>
        <v>0</v>
      </c>
      <c r="E139" s="5"/>
      <c r="F139" s="5"/>
      <c r="G139" s="4" t="str">
        <f t="shared" si="17"/>
        <v>Hide</v>
      </c>
    </row>
    <row r="140" spans="1:7" ht="13.5" thickBot="1" x14ac:dyDescent="0.25">
      <c r="A140" s="25" t="s">
        <v>62</v>
      </c>
      <c r="B140" s="26"/>
      <c r="C140" s="27">
        <f>SUBTOTAL(9,C134:C139)</f>
        <v>0</v>
      </c>
      <c r="D140" s="28">
        <f>SUBTOTAL(9,D134:D139)</f>
        <v>0</v>
      </c>
      <c r="E140" s="5"/>
      <c r="F140" s="5"/>
      <c r="G140" s="4" t="str">
        <f t="shared" si="17"/>
        <v>Hide</v>
      </c>
    </row>
    <row r="141" spans="1:7" ht="13.5" thickBot="1" x14ac:dyDescent="0.25">
      <c r="A141" s="5"/>
      <c r="B141" s="5"/>
      <c r="C141" s="5"/>
      <c r="D141" s="5"/>
      <c r="E141" s="5"/>
      <c r="F141" s="5"/>
      <c r="G141" s="4" t="s">
        <v>1</v>
      </c>
    </row>
    <row r="142" spans="1:7" ht="36" x14ac:dyDescent="0.2">
      <c r="A142" s="7" t="s">
        <v>73</v>
      </c>
      <c r="B142" s="8"/>
      <c r="C142" s="63" t="s">
        <v>79</v>
      </c>
      <c r="D142" s="64" t="s">
        <v>63</v>
      </c>
      <c r="E142" s="5"/>
      <c r="F142" s="5"/>
      <c r="G142" s="4" t="str">
        <f>IF(D155&gt;0,"Show","Hide")</f>
        <v>Hide</v>
      </c>
    </row>
    <row r="143" spans="1:7" x14ac:dyDescent="0.2">
      <c r="A143" s="11" t="s">
        <v>50</v>
      </c>
      <c r="B143" s="12"/>
      <c r="C143" s="13"/>
      <c r="D143" s="14">
        <f>SUM(C143:C143)</f>
        <v>0</v>
      </c>
      <c r="E143" s="5"/>
      <c r="F143" s="5"/>
      <c r="G143" s="4" t="str">
        <f>IF(D155&gt;0,"Show","Hide")</f>
        <v>Hide</v>
      </c>
    </row>
    <row r="144" spans="1:7" x14ac:dyDescent="0.2">
      <c r="A144" s="11" t="s">
        <v>57</v>
      </c>
      <c r="B144" s="12"/>
      <c r="C144" s="13"/>
      <c r="D144" s="14">
        <f>SUM(C144:C144)</f>
        <v>0</v>
      </c>
      <c r="E144" s="5"/>
      <c r="F144" s="5"/>
      <c r="G144" s="4" t="str">
        <f>IF(D155&gt;0,"Show","Hide")</f>
        <v>Hide</v>
      </c>
    </row>
    <row r="145" spans="1:7" x14ac:dyDescent="0.2">
      <c r="A145" s="11" t="s">
        <v>51</v>
      </c>
      <c r="B145" s="12"/>
      <c r="C145" s="13"/>
      <c r="D145" s="14">
        <f>SUM(C145:C145)</f>
        <v>0</v>
      </c>
      <c r="E145" s="5"/>
      <c r="F145" s="5"/>
      <c r="G145" s="4" t="str">
        <f>IF(D155&gt;0,"Show","Hide")</f>
        <v>Hide</v>
      </c>
    </row>
    <row r="146" spans="1:7" x14ac:dyDescent="0.2">
      <c r="A146" s="15" t="s">
        <v>54</v>
      </c>
      <c r="B146" s="16"/>
      <c r="C146" s="13"/>
      <c r="D146" s="14">
        <f>SUM(C146:C146)</f>
        <v>0</v>
      </c>
      <c r="E146" s="5"/>
      <c r="F146" s="5"/>
      <c r="G146" s="4" t="str">
        <f>IF(D155&gt;0,"Show","Hide")</f>
        <v>Hide</v>
      </c>
    </row>
    <row r="147" spans="1:7" x14ac:dyDescent="0.2">
      <c r="A147" s="11" t="s">
        <v>53</v>
      </c>
      <c r="B147" s="12"/>
      <c r="C147" s="13"/>
      <c r="D147" s="14">
        <f>SUM(C147:C147)</f>
        <v>0</v>
      </c>
      <c r="E147" s="5"/>
      <c r="F147" s="5"/>
      <c r="G147" s="4" t="str">
        <f>IF(D155&gt;0,"Show","Hide")</f>
        <v>Hide</v>
      </c>
    </row>
    <row r="148" spans="1:7" x14ac:dyDescent="0.2">
      <c r="A148" s="11"/>
      <c r="B148" s="17" t="s">
        <v>64</v>
      </c>
      <c r="C148" s="12"/>
      <c r="D148" s="14"/>
      <c r="E148" s="5"/>
      <c r="F148" s="5"/>
      <c r="G148" s="4" t="str">
        <f>IF(D155&gt;0,"Show","Hide")</f>
        <v>Hide</v>
      </c>
    </row>
    <row r="149" spans="1:7" x14ac:dyDescent="0.2">
      <c r="A149" s="18" t="s">
        <v>55</v>
      </c>
      <c r="B149" s="19">
        <v>0</v>
      </c>
      <c r="C149" s="32">
        <f>$B149*C143*C145</f>
        <v>0</v>
      </c>
      <c r="D149" s="21">
        <f t="shared" ref="D149:D154" si="18">SUM(C149:C149)</f>
        <v>0</v>
      </c>
      <c r="E149" s="5"/>
      <c r="F149" s="5"/>
      <c r="G149" s="4" t="str">
        <f>IF(D149&gt;0,"Show","Hide")</f>
        <v>Hide</v>
      </c>
    </row>
    <row r="150" spans="1:7" ht="24" x14ac:dyDescent="0.2">
      <c r="A150" s="62" t="s">
        <v>56</v>
      </c>
      <c r="B150" s="19">
        <v>0</v>
      </c>
      <c r="C150" s="32">
        <f>+$B150*C146*C145</f>
        <v>0</v>
      </c>
      <c r="D150" s="21">
        <f t="shared" si="18"/>
        <v>0</v>
      </c>
      <c r="E150" s="5"/>
      <c r="F150" s="5"/>
      <c r="G150" s="4" t="str">
        <f t="shared" ref="G150:G155" si="19">IF(D150&gt;0,"Show","Hide")</f>
        <v>Hide</v>
      </c>
    </row>
    <row r="151" spans="1:7" x14ac:dyDescent="0.2">
      <c r="A151" s="23" t="s">
        <v>58</v>
      </c>
      <c r="B151" s="19">
        <v>0</v>
      </c>
      <c r="C151" s="32">
        <f>$B151*(C146)*C145</f>
        <v>0</v>
      </c>
      <c r="D151" s="21">
        <f t="shared" si="18"/>
        <v>0</v>
      </c>
      <c r="E151" s="5" t="s">
        <v>18</v>
      </c>
      <c r="F151" s="5"/>
      <c r="G151" s="4" t="str">
        <f t="shared" si="19"/>
        <v>Hide</v>
      </c>
    </row>
    <row r="152" spans="1:7" x14ac:dyDescent="0.2">
      <c r="A152" s="23" t="s">
        <v>59</v>
      </c>
      <c r="B152" s="19">
        <v>0</v>
      </c>
      <c r="C152" s="32">
        <f>$B152*C146*C145*(C143+C144)</f>
        <v>0</v>
      </c>
      <c r="D152" s="21">
        <f t="shared" si="18"/>
        <v>0</v>
      </c>
      <c r="E152" s="5"/>
      <c r="F152" s="5"/>
      <c r="G152" s="4" t="str">
        <f t="shared" si="19"/>
        <v>Hide</v>
      </c>
    </row>
    <row r="153" spans="1:7" x14ac:dyDescent="0.2">
      <c r="A153" s="18" t="s">
        <v>60</v>
      </c>
      <c r="B153" s="19">
        <v>0</v>
      </c>
      <c r="C153" s="32">
        <f>$B153*(C146+C147)*C145*C143</f>
        <v>0</v>
      </c>
      <c r="D153" s="21">
        <f t="shared" si="18"/>
        <v>0</v>
      </c>
      <c r="E153" s="5"/>
      <c r="F153" s="5"/>
      <c r="G153" s="4" t="str">
        <f t="shared" si="19"/>
        <v>Hide</v>
      </c>
    </row>
    <row r="154" spans="1:7" x14ac:dyDescent="0.2">
      <c r="A154" s="18" t="s">
        <v>61</v>
      </c>
      <c r="B154" s="19">
        <v>0</v>
      </c>
      <c r="C154" s="32">
        <f>$B154*(C146+C147)*C145</f>
        <v>0</v>
      </c>
      <c r="D154" s="21">
        <f t="shared" si="18"/>
        <v>0</v>
      </c>
      <c r="E154" s="5"/>
      <c r="F154" s="5"/>
      <c r="G154" s="4" t="str">
        <f t="shared" si="19"/>
        <v>Hide</v>
      </c>
    </row>
    <row r="155" spans="1:7" ht="13.5" thickBot="1" x14ac:dyDescent="0.25">
      <c r="A155" s="25" t="s">
        <v>62</v>
      </c>
      <c r="B155" s="26"/>
      <c r="C155" s="27">
        <f>SUBTOTAL(9,C149:C154)</f>
        <v>0</v>
      </c>
      <c r="D155" s="28">
        <f>SUBTOTAL(9,D149:D154)</f>
        <v>0</v>
      </c>
      <c r="E155" s="5"/>
      <c r="F155" s="5"/>
      <c r="G155" s="4" t="str">
        <f t="shared" si="19"/>
        <v>Hide</v>
      </c>
    </row>
    <row r="156" spans="1:7" ht="13.5" thickBot="1" x14ac:dyDescent="0.25">
      <c r="A156" s="5"/>
      <c r="B156" s="5"/>
      <c r="C156" s="5"/>
      <c r="D156" s="5"/>
      <c r="E156" s="5"/>
      <c r="F156" s="5"/>
      <c r="G156" s="4" t="s">
        <v>1</v>
      </c>
    </row>
    <row r="157" spans="1:7" ht="36" x14ac:dyDescent="0.2">
      <c r="A157" s="7" t="s">
        <v>74</v>
      </c>
      <c r="B157" s="8"/>
      <c r="C157" s="63" t="s">
        <v>79</v>
      </c>
      <c r="D157" s="64" t="s">
        <v>63</v>
      </c>
      <c r="E157" s="5"/>
      <c r="F157" s="5"/>
      <c r="G157" s="4" t="str">
        <f>IF(D170&gt;0,"Show","Hide")</f>
        <v>Hide</v>
      </c>
    </row>
    <row r="158" spans="1:7" x14ac:dyDescent="0.2">
      <c r="A158" s="11" t="s">
        <v>50</v>
      </c>
      <c r="B158" s="12"/>
      <c r="C158" s="13"/>
      <c r="D158" s="14">
        <f>SUM(C158:C158)</f>
        <v>0</v>
      </c>
      <c r="E158" s="5"/>
      <c r="F158" s="5"/>
      <c r="G158" s="4" t="str">
        <f>IF(D170&gt;0,"Show","Hide")</f>
        <v>Hide</v>
      </c>
    </row>
    <row r="159" spans="1:7" x14ac:dyDescent="0.2">
      <c r="A159" s="11" t="s">
        <v>57</v>
      </c>
      <c r="B159" s="12"/>
      <c r="C159" s="13"/>
      <c r="D159" s="14">
        <f>SUM(C159:C159)</f>
        <v>0</v>
      </c>
      <c r="E159" s="5"/>
      <c r="F159" s="5"/>
      <c r="G159" s="4" t="str">
        <f>IF(D170&gt;0,"Show","Hide")</f>
        <v>Hide</v>
      </c>
    </row>
    <row r="160" spans="1:7" x14ac:dyDescent="0.2">
      <c r="A160" s="11" t="s">
        <v>51</v>
      </c>
      <c r="B160" s="12"/>
      <c r="C160" s="13"/>
      <c r="D160" s="14">
        <f>SUM(C160:C160)</f>
        <v>0</v>
      </c>
      <c r="E160" s="5"/>
      <c r="F160" s="5"/>
      <c r="G160" s="4" t="str">
        <f>IF(D170&gt;0,"Show","Hide")</f>
        <v>Hide</v>
      </c>
    </row>
    <row r="161" spans="1:7" x14ac:dyDescent="0.2">
      <c r="A161" s="15" t="s">
        <v>54</v>
      </c>
      <c r="B161" s="16"/>
      <c r="C161" s="13"/>
      <c r="D161" s="14">
        <f>SUM(C161:C161)</f>
        <v>0</v>
      </c>
      <c r="E161" s="5"/>
      <c r="F161" s="5"/>
      <c r="G161" s="4" t="str">
        <f>IF(D170&gt;0,"Show","Hide")</f>
        <v>Hide</v>
      </c>
    </row>
    <row r="162" spans="1:7" x14ac:dyDescent="0.2">
      <c r="A162" s="11" t="s">
        <v>53</v>
      </c>
      <c r="B162" s="12"/>
      <c r="C162" s="13"/>
      <c r="D162" s="14">
        <f>SUM(C162:C162)</f>
        <v>0</v>
      </c>
      <c r="E162" s="5"/>
      <c r="F162" s="5"/>
      <c r="G162" s="4" t="str">
        <f>IF(D170&gt;0,"Show","Hide")</f>
        <v>Hide</v>
      </c>
    </row>
    <row r="163" spans="1:7" x14ac:dyDescent="0.2">
      <c r="A163" s="11"/>
      <c r="B163" s="17" t="s">
        <v>64</v>
      </c>
      <c r="C163" s="12"/>
      <c r="D163" s="14"/>
      <c r="E163" s="5"/>
      <c r="F163" s="5"/>
      <c r="G163" s="4" t="str">
        <f>IF(D170&gt;0,"Show","Hide")</f>
        <v>Hide</v>
      </c>
    </row>
    <row r="164" spans="1:7" x14ac:dyDescent="0.2">
      <c r="A164" s="18" t="s">
        <v>55</v>
      </c>
      <c r="B164" s="19">
        <v>0</v>
      </c>
      <c r="C164" s="32">
        <f>$B164*C158*C160</f>
        <v>0</v>
      </c>
      <c r="D164" s="21">
        <f t="shared" ref="D164:D169" si="20">SUM(C164:C164)</f>
        <v>0</v>
      </c>
      <c r="E164" s="5"/>
      <c r="F164" s="5"/>
      <c r="G164" s="4" t="str">
        <f>IF(D164&gt;0,"Show","Hide")</f>
        <v>Hide</v>
      </c>
    </row>
    <row r="165" spans="1:7" ht="24" x14ac:dyDescent="0.2">
      <c r="A165" s="62" t="s">
        <v>56</v>
      </c>
      <c r="B165" s="19">
        <v>0</v>
      </c>
      <c r="C165" s="32">
        <f>+$B165*C161*C160</f>
        <v>0</v>
      </c>
      <c r="D165" s="21">
        <f t="shared" si="20"/>
        <v>0</v>
      </c>
      <c r="E165" s="5"/>
      <c r="F165" s="5"/>
      <c r="G165" s="4" t="str">
        <f t="shared" ref="G165:G170" si="21">IF(D165&gt;0,"Show","Hide")</f>
        <v>Hide</v>
      </c>
    </row>
    <row r="166" spans="1:7" x14ac:dyDescent="0.2">
      <c r="A166" s="23" t="s">
        <v>58</v>
      </c>
      <c r="B166" s="19">
        <v>0</v>
      </c>
      <c r="C166" s="32">
        <f>$B166*(C161)*C160</f>
        <v>0</v>
      </c>
      <c r="D166" s="21">
        <f t="shared" si="20"/>
        <v>0</v>
      </c>
      <c r="E166" s="5" t="s">
        <v>18</v>
      </c>
      <c r="F166" s="5"/>
      <c r="G166" s="4" t="str">
        <f t="shared" si="21"/>
        <v>Hide</v>
      </c>
    </row>
    <row r="167" spans="1:7" x14ac:dyDescent="0.2">
      <c r="A167" s="23" t="s">
        <v>59</v>
      </c>
      <c r="B167" s="19">
        <v>0</v>
      </c>
      <c r="C167" s="32">
        <f>$B167*C161*C160*(C158+C159)</f>
        <v>0</v>
      </c>
      <c r="D167" s="21">
        <f t="shared" si="20"/>
        <v>0</v>
      </c>
      <c r="E167" s="5"/>
      <c r="F167" s="5"/>
      <c r="G167" s="4" t="str">
        <f t="shared" si="21"/>
        <v>Hide</v>
      </c>
    </row>
    <row r="168" spans="1:7" x14ac:dyDescent="0.2">
      <c r="A168" s="18" t="s">
        <v>60</v>
      </c>
      <c r="B168" s="19">
        <v>0</v>
      </c>
      <c r="C168" s="32">
        <f>$B168*(C161+C162)*C160*C158</f>
        <v>0</v>
      </c>
      <c r="D168" s="21">
        <f t="shared" si="20"/>
        <v>0</v>
      </c>
      <c r="E168" s="5"/>
      <c r="F168" s="5"/>
      <c r="G168" s="4" t="str">
        <f t="shared" si="21"/>
        <v>Hide</v>
      </c>
    </row>
    <row r="169" spans="1:7" x14ac:dyDescent="0.2">
      <c r="A169" s="18" t="s">
        <v>61</v>
      </c>
      <c r="B169" s="19">
        <v>0</v>
      </c>
      <c r="C169" s="32">
        <f>$B169*(C161+C162)*C160</f>
        <v>0</v>
      </c>
      <c r="D169" s="21">
        <f t="shared" si="20"/>
        <v>0</v>
      </c>
      <c r="E169" s="5"/>
      <c r="F169" s="5"/>
      <c r="G169" s="4" t="str">
        <f t="shared" si="21"/>
        <v>Hide</v>
      </c>
    </row>
    <row r="170" spans="1:7" ht="13.5" thickBot="1" x14ac:dyDescent="0.25">
      <c r="A170" s="25" t="s">
        <v>62</v>
      </c>
      <c r="B170" s="26"/>
      <c r="C170" s="27">
        <f>SUBTOTAL(9,C164:C169)</f>
        <v>0</v>
      </c>
      <c r="D170" s="28">
        <f>SUBTOTAL(9,D164:D169)</f>
        <v>0</v>
      </c>
      <c r="E170" s="5"/>
      <c r="F170" s="5"/>
      <c r="G170" s="4" t="str">
        <f t="shared" si="21"/>
        <v>Hide</v>
      </c>
    </row>
    <row r="171" spans="1:7" ht="13.5" thickBot="1" x14ac:dyDescent="0.25">
      <c r="A171" s="5"/>
      <c r="B171" s="5"/>
      <c r="C171" s="5"/>
      <c r="D171" s="5"/>
      <c r="E171" s="5"/>
      <c r="F171" s="5"/>
      <c r="G171" s="4" t="s">
        <v>1</v>
      </c>
    </row>
    <row r="172" spans="1:7" ht="36" x14ac:dyDescent="0.2">
      <c r="A172" s="7" t="s">
        <v>75</v>
      </c>
      <c r="B172" s="8"/>
      <c r="C172" s="63" t="s">
        <v>79</v>
      </c>
      <c r="D172" s="64" t="s">
        <v>63</v>
      </c>
      <c r="E172" s="5"/>
      <c r="F172" s="5"/>
      <c r="G172" s="4" t="str">
        <f>IF(D185&gt;0,"Show","Hide")</f>
        <v>Hide</v>
      </c>
    </row>
    <row r="173" spans="1:7" x14ac:dyDescent="0.2">
      <c r="A173" s="11" t="s">
        <v>50</v>
      </c>
      <c r="B173" s="12"/>
      <c r="C173" s="13"/>
      <c r="D173" s="14">
        <f>SUM(C173:C173)</f>
        <v>0</v>
      </c>
      <c r="E173" s="5"/>
      <c r="F173" s="5"/>
      <c r="G173" s="4" t="str">
        <f>IF(D185&gt;0,"Show","Hide")</f>
        <v>Hide</v>
      </c>
    </row>
    <row r="174" spans="1:7" x14ac:dyDescent="0.2">
      <c r="A174" s="11" t="s">
        <v>57</v>
      </c>
      <c r="B174" s="12"/>
      <c r="C174" s="13"/>
      <c r="D174" s="14">
        <f>SUM(C174:C174)</f>
        <v>0</v>
      </c>
      <c r="E174" s="5"/>
      <c r="F174" s="5"/>
      <c r="G174" s="4" t="str">
        <f>IF(D185&gt;0,"Show","Hide")</f>
        <v>Hide</v>
      </c>
    </row>
    <row r="175" spans="1:7" x14ac:dyDescent="0.2">
      <c r="A175" s="11" t="s">
        <v>51</v>
      </c>
      <c r="B175" s="12"/>
      <c r="C175" s="13"/>
      <c r="D175" s="14">
        <f>SUM(C175:C175)</f>
        <v>0</v>
      </c>
      <c r="E175" s="5"/>
      <c r="F175" s="5"/>
      <c r="G175" s="4" t="str">
        <f>IF(D185&gt;0,"Show","Hide")</f>
        <v>Hide</v>
      </c>
    </row>
    <row r="176" spans="1:7" x14ac:dyDescent="0.2">
      <c r="A176" s="15" t="s">
        <v>54</v>
      </c>
      <c r="B176" s="16"/>
      <c r="C176" s="13"/>
      <c r="D176" s="14">
        <f>SUM(C176:C176)</f>
        <v>0</v>
      </c>
      <c r="E176" s="5"/>
      <c r="F176" s="5"/>
      <c r="G176" s="4" t="str">
        <f>IF(D185&gt;0,"Show","Hide")</f>
        <v>Hide</v>
      </c>
    </row>
    <row r="177" spans="1:7" x14ac:dyDescent="0.2">
      <c r="A177" s="11" t="s">
        <v>53</v>
      </c>
      <c r="B177" s="12"/>
      <c r="C177" s="13"/>
      <c r="D177" s="14">
        <f>SUM(C177:C177)</f>
        <v>0</v>
      </c>
      <c r="E177" s="5"/>
      <c r="F177" s="5"/>
      <c r="G177" s="4" t="str">
        <f>IF(D185&gt;0,"Show","Hide")</f>
        <v>Hide</v>
      </c>
    </row>
    <row r="178" spans="1:7" x14ac:dyDescent="0.2">
      <c r="A178" s="11"/>
      <c r="B178" s="17" t="s">
        <v>64</v>
      </c>
      <c r="C178" s="12"/>
      <c r="D178" s="14"/>
      <c r="E178" s="5"/>
      <c r="F178" s="5"/>
      <c r="G178" s="4" t="str">
        <f>IF(D185&gt;0,"Show","Hide")</f>
        <v>Hide</v>
      </c>
    </row>
    <row r="179" spans="1:7" x14ac:dyDescent="0.2">
      <c r="A179" s="18" t="s">
        <v>55</v>
      </c>
      <c r="B179" s="19">
        <v>0</v>
      </c>
      <c r="C179" s="32">
        <f>$B179*C173*C175</f>
        <v>0</v>
      </c>
      <c r="D179" s="21">
        <f t="shared" ref="D179:D184" si="22">SUM(C179:C179)</f>
        <v>0</v>
      </c>
      <c r="E179" s="5"/>
      <c r="F179" s="5"/>
      <c r="G179" s="4" t="str">
        <f>IF(D179&gt;0,"Show","Hide")</f>
        <v>Hide</v>
      </c>
    </row>
    <row r="180" spans="1:7" ht="24" x14ac:dyDescent="0.2">
      <c r="A180" s="62" t="s">
        <v>56</v>
      </c>
      <c r="B180" s="19">
        <v>0</v>
      </c>
      <c r="C180" s="32">
        <f>+$B180*C176*C175</f>
        <v>0</v>
      </c>
      <c r="D180" s="21">
        <f t="shared" si="22"/>
        <v>0</v>
      </c>
      <c r="E180" s="5"/>
      <c r="F180" s="5"/>
      <c r="G180" s="4" t="str">
        <f t="shared" ref="G180:G185" si="23">IF(D180&gt;0,"Show","Hide")</f>
        <v>Hide</v>
      </c>
    </row>
    <row r="181" spans="1:7" x14ac:dyDescent="0.2">
      <c r="A181" s="23" t="s">
        <v>58</v>
      </c>
      <c r="B181" s="19">
        <v>0</v>
      </c>
      <c r="C181" s="32">
        <f>$B181*(C176)*C175</f>
        <v>0</v>
      </c>
      <c r="D181" s="21">
        <f t="shared" si="22"/>
        <v>0</v>
      </c>
      <c r="E181" s="5" t="s">
        <v>18</v>
      </c>
      <c r="F181" s="5"/>
      <c r="G181" s="4" t="str">
        <f t="shared" si="23"/>
        <v>Hide</v>
      </c>
    </row>
    <row r="182" spans="1:7" x14ac:dyDescent="0.2">
      <c r="A182" s="23" t="s">
        <v>59</v>
      </c>
      <c r="B182" s="19">
        <v>0</v>
      </c>
      <c r="C182" s="32">
        <f>$B182*C176*C175*(C173+C174)</f>
        <v>0</v>
      </c>
      <c r="D182" s="21">
        <f t="shared" si="22"/>
        <v>0</v>
      </c>
      <c r="E182" s="5"/>
      <c r="F182" s="5"/>
      <c r="G182" s="4" t="str">
        <f t="shared" si="23"/>
        <v>Hide</v>
      </c>
    </row>
    <row r="183" spans="1:7" x14ac:dyDescent="0.2">
      <c r="A183" s="18" t="s">
        <v>60</v>
      </c>
      <c r="B183" s="19">
        <v>0</v>
      </c>
      <c r="C183" s="32">
        <f>$B183*(C176+C177)*C175*C173</f>
        <v>0</v>
      </c>
      <c r="D183" s="21">
        <f t="shared" si="22"/>
        <v>0</v>
      </c>
      <c r="E183" s="5"/>
      <c r="F183" s="5"/>
      <c r="G183" s="4" t="str">
        <f t="shared" si="23"/>
        <v>Hide</v>
      </c>
    </row>
    <row r="184" spans="1:7" x14ac:dyDescent="0.2">
      <c r="A184" s="18" t="s">
        <v>61</v>
      </c>
      <c r="B184" s="19">
        <v>0</v>
      </c>
      <c r="C184" s="32">
        <f>$B184*(C176+C177)*C175</f>
        <v>0</v>
      </c>
      <c r="D184" s="21">
        <f t="shared" si="22"/>
        <v>0</v>
      </c>
      <c r="E184" s="5"/>
      <c r="F184" s="5"/>
      <c r="G184" s="4" t="str">
        <f t="shared" si="23"/>
        <v>Hide</v>
      </c>
    </row>
    <row r="185" spans="1:7" ht="13.5" thickBot="1" x14ac:dyDescent="0.25">
      <c r="A185" s="25" t="s">
        <v>62</v>
      </c>
      <c r="B185" s="26"/>
      <c r="C185" s="27">
        <f>SUBTOTAL(9,C179:C184)</f>
        <v>0</v>
      </c>
      <c r="D185" s="28">
        <f>SUBTOTAL(9,D179:D184)</f>
        <v>0</v>
      </c>
      <c r="E185" s="5"/>
      <c r="F185" s="5"/>
      <c r="G185" s="4" t="str">
        <f t="shared" si="23"/>
        <v>Hide</v>
      </c>
    </row>
    <row r="186" spans="1:7" ht="13.5" thickBot="1" x14ac:dyDescent="0.25">
      <c r="A186" s="5"/>
      <c r="B186" s="5"/>
      <c r="C186" s="5"/>
      <c r="D186" s="5"/>
      <c r="E186" s="5"/>
      <c r="F186" s="5"/>
      <c r="G186" s="4" t="s">
        <v>1</v>
      </c>
    </row>
    <row r="187" spans="1:7" ht="36" x14ac:dyDescent="0.2">
      <c r="A187" s="7" t="s">
        <v>76</v>
      </c>
      <c r="B187" s="8"/>
      <c r="C187" s="63" t="s">
        <v>79</v>
      </c>
      <c r="D187" s="64" t="s">
        <v>63</v>
      </c>
      <c r="E187" s="5"/>
      <c r="F187" s="5"/>
      <c r="G187" s="4" t="str">
        <f>IF(D200&gt;0,"Show","Hide")</f>
        <v>Hide</v>
      </c>
    </row>
    <row r="188" spans="1:7" x14ac:dyDescent="0.2">
      <c r="A188" s="11" t="s">
        <v>50</v>
      </c>
      <c r="B188" s="12"/>
      <c r="C188" s="13"/>
      <c r="D188" s="14">
        <f>SUM(C188:C188)</f>
        <v>0</v>
      </c>
      <c r="E188" s="5"/>
      <c r="F188" s="5"/>
      <c r="G188" s="4" t="str">
        <f>IF(D200&gt;0,"Show","Hide")</f>
        <v>Hide</v>
      </c>
    </row>
    <row r="189" spans="1:7" x14ac:dyDescent="0.2">
      <c r="A189" s="11" t="s">
        <v>57</v>
      </c>
      <c r="B189" s="12"/>
      <c r="C189" s="13"/>
      <c r="D189" s="14">
        <f>SUM(C189:C189)</f>
        <v>0</v>
      </c>
      <c r="E189" s="5"/>
      <c r="F189" s="5"/>
      <c r="G189" s="4" t="str">
        <f>IF(D200&gt;0,"Show","Hide")</f>
        <v>Hide</v>
      </c>
    </row>
    <row r="190" spans="1:7" x14ac:dyDescent="0.2">
      <c r="A190" s="11" t="s">
        <v>51</v>
      </c>
      <c r="B190" s="12"/>
      <c r="C190" s="13"/>
      <c r="D190" s="14">
        <f>SUM(C190:C190)</f>
        <v>0</v>
      </c>
      <c r="E190" s="5"/>
      <c r="F190" s="5"/>
      <c r="G190" s="4" t="str">
        <f>IF(D200&gt;0,"Show","Hide")</f>
        <v>Hide</v>
      </c>
    </row>
    <row r="191" spans="1:7" x14ac:dyDescent="0.2">
      <c r="A191" s="15" t="s">
        <v>54</v>
      </c>
      <c r="B191" s="16"/>
      <c r="C191" s="13"/>
      <c r="D191" s="14">
        <f>SUM(C191:C191)</f>
        <v>0</v>
      </c>
      <c r="E191" s="5"/>
      <c r="F191" s="5"/>
      <c r="G191" s="4" t="str">
        <f>IF(D200&gt;0,"Show","Hide")</f>
        <v>Hide</v>
      </c>
    </row>
    <row r="192" spans="1:7" x14ac:dyDescent="0.2">
      <c r="A192" s="11" t="s">
        <v>53</v>
      </c>
      <c r="B192" s="12"/>
      <c r="C192" s="13"/>
      <c r="D192" s="14">
        <f>SUM(C192:C192)</f>
        <v>0</v>
      </c>
      <c r="E192" s="5"/>
      <c r="F192" s="5"/>
      <c r="G192" s="4" t="str">
        <f>IF(D200&gt;0,"Show","Hide")</f>
        <v>Hide</v>
      </c>
    </row>
    <row r="193" spans="1:7" x14ac:dyDescent="0.2">
      <c r="A193" s="11"/>
      <c r="B193" s="17" t="s">
        <v>64</v>
      </c>
      <c r="C193" s="12"/>
      <c r="D193" s="14"/>
      <c r="E193" s="5"/>
      <c r="F193" s="5"/>
      <c r="G193" s="4" t="str">
        <f>IF(D200&gt;0,"Show","Hide")</f>
        <v>Hide</v>
      </c>
    </row>
    <row r="194" spans="1:7" x14ac:dyDescent="0.2">
      <c r="A194" s="18" t="s">
        <v>55</v>
      </c>
      <c r="B194" s="19">
        <v>0</v>
      </c>
      <c r="C194" s="32">
        <f>$B194*C188*C190</f>
        <v>0</v>
      </c>
      <c r="D194" s="21">
        <f t="shared" ref="D194:D199" si="24">SUM(C194:C194)</f>
        <v>0</v>
      </c>
      <c r="E194" s="5"/>
      <c r="F194" s="5"/>
      <c r="G194" s="4" t="str">
        <f>IF(D194&gt;0,"Show","Hide")</f>
        <v>Hide</v>
      </c>
    </row>
    <row r="195" spans="1:7" ht="24" x14ac:dyDescent="0.2">
      <c r="A195" s="62" t="s">
        <v>56</v>
      </c>
      <c r="B195" s="19">
        <v>0</v>
      </c>
      <c r="C195" s="32">
        <f>+$B195*C191*C190</f>
        <v>0</v>
      </c>
      <c r="D195" s="21">
        <f t="shared" si="24"/>
        <v>0</v>
      </c>
      <c r="E195" s="5"/>
      <c r="F195" s="5"/>
      <c r="G195" s="4" t="str">
        <f t="shared" ref="G195:G200" si="25">IF(D195&gt;0,"Show","Hide")</f>
        <v>Hide</v>
      </c>
    </row>
    <row r="196" spans="1:7" x14ac:dyDescent="0.2">
      <c r="A196" s="23" t="s">
        <v>58</v>
      </c>
      <c r="B196" s="19">
        <v>0</v>
      </c>
      <c r="C196" s="32">
        <f>$B196*(C191)*C190</f>
        <v>0</v>
      </c>
      <c r="D196" s="21">
        <f t="shared" si="24"/>
        <v>0</v>
      </c>
      <c r="E196" s="5" t="s">
        <v>18</v>
      </c>
      <c r="F196" s="5"/>
      <c r="G196" s="4" t="str">
        <f t="shared" si="25"/>
        <v>Hide</v>
      </c>
    </row>
    <row r="197" spans="1:7" x14ac:dyDescent="0.2">
      <c r="A197" s="23" t="s">
        <v>59</v>
      </c>
      <c r="B197" s="19">
        <v>0</v>
      </c>
      <c r="C197" s="32">
        <f>$B197*C191*C190*(C188+C189)</f>
        <v>0</v>
      </c>
      <c r="D197" s="21">
        <f t="shared" si="24"/>
        <v>0</v>
      </c>
      <c r="E197" s="5"/>
      <c r="F197" s="5"/>
      <c r="G197" s="4" t="str">
        <f t="shared" si="25"/>
        <v>Hide</v>
      </c>
    </row>
    <row r="198" spans="1:7" x14ac:dyDescent="0.2">
      <c r="A198" s="18" t="s">
        <v>60</v>
      </c>
      <c r="B198" s="19">
        <v>0</v>
      </c>
      <c r="C198" s="32">
        <f>$B198*(C191+C192)*C190*C188</f>
        <v>0</v>
      </c>
      <c r="D198" s="21">
        <f t="shared" si="24"/>
        <v>0</v>
      </c>
      <c r="E198" s="5"/>
      <c r="F198" s="5"/>
      <c r="G198" s="4" t="str">
        <f t="shared" si="25"/>
        <v>Hide</v>
      </c>
    </row>
    <row r="199" spans="1:7" x14ac:dyDescent="0.2">
      <c r="A199" s="18" t="s">
        <v>61</v>
      </c>
      <c r="B199" s="19">
        <v>0</v>
      </c>
      <c r="C199" s="32">
        <f>$B199*(C191+C192)*C190</f>
        <v>0</v>
      </c>
      <c r="D199" s="21">
        <f t="shared" si="24"/>
        <v>0</v>
      </c>
      <c r="E199" s="5"/>
      <c r="F199" s="5"/>
      <c r="G199" s="4" t="str">
        <f t="shared" si="25"/>
        <v>Hide</v>
      </c>
    </row>
    <row r="200" spans="1:7" ht="13.5" thickBot="1" x14ac:dyDescent="0.25">
      <c r="A200" s="25" t="s">
        <v>62</v>
      </c>
      <c r="B200" s="26"/>
      <c r="C200" s="27">
        <f>SUBTOTAL(9,C194:C199)</f>
        <v>0</v>
      </c>
      <c r="D200" s="28">
        <f>SUBTOTAL(9,D194:D199)</f>
        <v>0</v>
      </c>
      <c r="E200" s="5"/>
      <c r="F200" s="5"/>
      <c r="G200" s="4" t="str">
        <f t="shared" si="25"/>
        <v>Hide</v>
      </c>
    </row>
    <row r="201" spans="1:7" ht="13.5" thickBot="1" x14ac:dyDescent="0.25">
      <c r="A201" s="5"/>
      <c r="B201" s="5"/>
      <c r="C201" s="5"/>
      <c r="D201" s="5"/>
      <c r="E201" s="5"/>
      <c r="F201" s="5"/>
      <c r="G201" s="4" t="s">
        <v>1</v>
      </c>
    </row>
    <row r="202" spans="1:7" ht="36" x14ac:dyDescent="0.2">
      <c r="A202" s="7" t="s">
        <v>77</v>
      </c>
      <c r="B202" s="8"/>
      <c r="C202" s="63" t="s">
        <v>79</v>
      </c>
      <c r="D202" s="64" t="s">
        <v>63</v>
      </c>
      <c r="E202" s="5"/>
      <c r="F202" s="5"/>
      <c r="G202" s="4" t="str">
        <f>IF(D215&gt;0,"Show","Hide")</f>
        <v>Hide</v>
      </c>
    </row>
    <row r="203" spans="1:7" x14ac:dyDescent="0.2">
      <c r="A203" s="11" t="s">
        <v>50</v>
      </c>
      <c r="B203" s="12"/>
      <c r="C203" s="13"/>
      <c r="D203" s="14">
        <f>SUM(C203:C203)</f>
        <v>0</v>
      </c>
      <c r="E203" s="5"/>
      <c r="F203" s="5"/>
      <c r="G203" s="4" t="str">
        <f>IF(D215&gt;0,"Show","Hide")</f>
        <v>Hide</v>
      </c>
    </row>
    <row r="204" spans="1:7" x14ac:dyDescent="0.2">
      <c r="A204" s="11" t="s">
        <v>57</v>
      </c>
      <c r="B204" s="12"/>
      <c r="C204" s="13"/>
      <c r="D204" s="14">
        <f>SUM(C204:C204)</f>
        <v>0</v>
      </c>
      <c r="E204" s="5"/>
      <c r="F204" s="5"/>
      <c r="G204" s="4" t="str">
        <f>IF(D215&gt;0,"Show","Hide")</f>
        <v>Hide</v>
      </c>
    </row>
    <row r="205" spans="1:7" x14ac:dyDescent="0.2">
      <c r="A205" s="11" t="s">
        <v>51</v>
      </c>
      <c r="B205" s="12"/>
      <c r="C205" s="13"/>
      <c r="D205" s="14">
        <f>SUM(C205:C205)</f>
        <v>0</v>
      </c>
      <c r="E205" s="5"/>
      <c r="F205" s="5"/>
      <c r="G205" s="4" t="str">
        <f>IF(D215&gt;0,"Show","Hide")</f>
        <v>Hide</v>
      </c>
    </row>
    <row r="206" spans="1:7" x14ac:dyDescent="0.2">
      <c r="A206" s="15" t="s">
        <v>54</v>
      </c>
      <c r="B206" s="16"/>
      <c r="C206" s="13"/>
      <c r="D206" s="14">
        <f>SUM(C206:C206)</f>
        <v>0</v>
      </c>
      <c r="E206" s="5"/>
      <c r="F206" s="5"/>
      <c r="G206" s="4" t="str">
        <f>IF(D215&gt;0,"Show","Hide")</f>
        <v>Hide</v>
      </c>
    </row>
    <row r="207" spans="1:7" x14ac:dyDescent="0.2">
      <c r="A207" s="11" t="s">
        <v>53</v>
      </c>
      <c r="B207" s="12"/>
      <c r="C207" s="13"/>
      <c r="D207" s="14">
        <f>SUM(C207:C207)</f>
        <v>0</v>
      </c>
      <c r="E207" s="5"/>
      <c r="F207" s="5"/>
      <c r="G207" s="4" t="str">
        <f>IF(D215&gt;0,"Show","Hide")</f>
        <v>Hide</v>
      </c>
    </row>
    <row r="208" spans="1:7" x14ac:dyDescent="0.2">
      <c r="A208" s="11"/>
      <c r="B208" s="17" t="s">
        <v>64</v>
      </c>
      <c r="C208" s="12"/>
      <c r="D208" s="14"/>
      <c r="E208" s="5"/>
      <c r="F208" s="5"/>
      <c r="G208" s="4" t="str">
        <f>IF(D215&gt;0,"Show","Hide")</f>
        <v>Hide</v>
      </c>
    </row>
    <row r="209" spans="1:7" x14ac:dyDescent="0.2">
      <c r="A209" s="18" t="s">
        <v>55</v>
      </c>
      <c r="B209" s="19">
        <v>0</v>
      </c>
      <c r="C209" s="32">
        <f>$B209*C203*C205</f>
        <v>0</v>
      </c>
      <c r="D209" s="21">
        <f t="shared" ref="D209:D214" si="26">SUM(C209:C209)</f>
        <v>0</v>
      </c>
      <c r="E209" s="5"/>
      <c r="F209" s="5"/>
      <c r="G209" s="4" t="str">
        <f>IF(D209&gt;0,"Show","Hide")</f>
        <v>Hide</v>
      </c>
    </row>
    <row r="210" spans="1:7" ht="24" x14ac:dyDescent="0.2">
      <c r="A210" s="62" t="s">
        <v>56</v>
      </c>
      <c r="B210" s="19">
        <v>0</v>
      </c>
      <c r="C210" s="32">
        <f>+$B210*C206*C205</f>
        <v>0</v>
      </c>
      <c r="D210" s="21">
        <f t="shared" si="26"/>
        <v>0</v>
      </c>
      <c r="E210" s="5"/>
      <c r="F210" s="5"/>
      <c r="G210" s="4" t="str">
        <f t="shared" ref="G210:G215" si="27">IF(D210&gt;0,"Show","Hide")</f>
        <v>Hide</v>
      </c>
    </row>
    <row r="211" spans="1:7" x14ac:dyDescent="0.2">
      <c r="A211" s="23" t="s">
        <v>58</v>
      </c>
      <c r="B211" s="19">
        <v>0</v>
      </c>
      <c r="C211" s="32">
        <f>$B211*(C206)*C205</f>
        <v>0</v>
      </c>
      <c r="D211" s="21">
        <f t="shared" si="26"/>
        <v>0</v>
      </c>
      <c r="E211" s="5" t="s">
        <v>18</v>
      </c>
      <c r="F211" s="5"/>
      <c r="G211" s="4" t="str">
        <f t="shared" si="27"/>
        <v>Hide</v>
      </c>
    </row>
    <row r="212" spans="1:7" x14ac:dyDescent="0.2">
      <c r="A212" s="23" t="s">
        <v>59</v>
      </c>
      <c r="B212" s="19">
        <v>0</v>
      </c>
      <c r="C212" s="32">
        <f>$B212*C206*C205*(C203+C204)</f>
        <v>0</v>
      </c>
      <c r="D212" s="21">
        <f t="shared" si="26"/>
        <v>0</v>
      </c>
      <c r="E212" s="5"/>
      <c r="F212" s="5"/>
      <c r="G212" s="4" t="str">
        <f t="shared" si="27"/>
        <v>Hide</v>
      </c>
    </row>
    <row r="213" spans="1:7" x14ac:dyDescent="0.2">
      <c r="A213" s="18" t="s">
        <v>60</v>
      </c>
      <c r="B213" s="19">
        <v>0</v>
      </c>
      <c r="C213" s="32">
        <f>$B213*(C206+C207)*C205*C203</f>
        <v>0</v>
      </c>
      <c r="D213" s="21">
        <f t="shared" si="26"/>
        <v>0</v>
      </c>
      <c r="E213" s="5"/>
      <c r="F213" s="5"/>
      <c r="G213" s="4" t="str">
        <f t="shared" si="27"/>
        <v>Hide</v>
      </c>
    </row>
    <row r="214" spans="1:7" x14ac:dyDescent="0.2">
      <c r="A214" s="18" t="s">
        <v>61</v>
      </c>
      <c r="B214" s="19">
        <v>0</v>
      </c>
      <c r="C214" s="32">
        <f>$B214*(C206+C207)*C205</f>
        <v>0</v>
      </c>
      <c r="D214" s="21">
        <f t="shared" si="26"/>
        <v>0</v>
      </c>
      <c r="E214" s="5"/>
      <c r="F214" s="5"/>
      <c r="G214" s="4" t="str">
        <f t="shared" si="27"/>
        <v>Hide</v>
      </c>
    </row>
    <row r="215" spans="1:7" ht="13.5" thickBot="1" x14ac:dyDescent="0.25">
      <c r="A215" s="25" t="s">
        <v>62</v>
      </c>
      <c r="B215" s="26"/>
      <c r="C215" s="27">
        <f>SUBTOTAL(9,C209:C214)</f>
        <v>0</v>
      </c>
      <c r="D215" s="28">
        <f>SUBTOTAL(9,D209:D214)</f>
        <v>0</v>
      </c>
      <c r="E215" s="5"/>
      <c r="F215" s="5"/>
      <c r="G215" s="4" t="str">
        <f t="shared" si="27"/>
        <v>Hide</v>
      </c>
    </row>
    <row r="216" spans="1:7" ht="13.5" thickBot="1" x14ac:dyDescent="0.25">
      <c r="A216" s="5"/>
      <c r="B216" s="5"/>
      <c r="C216" s="5"/>
      <c r="D216" s="5"/>
      <c r="E216" s="5"/>
      <c r="F216" s="5"/>
      <c r="G216" s="4" t="s">
        <v>1</v>
      </c>
    </row>
    <row r="217" spans="1:7" ht="36" x14ac:dyDescent="0.2">
      <c r="A217" s="7" t="s">
        <v>78</v>
      </c>
      <c r="B217" s="8"/>
      <c r="C217" s="63" t="s">
        <v>79</v>
      </c>
      <c r="D217" s="64" t="s">
        <v>63</v>
      </c>
      <c r="E217" s="5"/>
      <c r="F217" s="5"/>
      <c r="G217" s="4" t="str">
        <f>IF(D230&gt;0,"Show","Hide")</f>
        <v>Hide</v>
      </c>
    </row>
    <row r="218" spans="1:7" x14ac:dyDescent="0.2">
      <c r="A218" s="11" t="s">
        <v>50</v>
      </c>
      <c r="B218" s="12"/>
      <c r="C218" s="13"/>
      <c r="D218" s="14">
        <f>SUM(C218:C218)</f>
        <v>0</v>
      </c>
      <c r="E218" s="5"/>
      <c r="F218" s="5"/>
      <c r="G218" s="4" t="str">
        <f>IF(D230&gt;0,"Show","Hide")</f>
        <v>Hide</v>
      </c>
    </row>
    <row r="219" spans="1:7" x14ac:dyDescent="0.2">
      <c r="A219" s="11" t="s">
        <v>57</v>
      </c>
      <c r="B219" s="12"/>
      <c r="C219" s="13"/>
      <c r="D219" s="14">
        <f>SUM(C219:C219)</f>
        <v>0</v>
      </c>
      <c r="E219" s="5"/>
      <c r="F219" s="5"/>
      <c r="G219" s="4" t="str">
        <f>IF(D230&gt;0,"Show","Hide")</f>
        <v>Hide</v>
      </c>
    </row>
    <row r="220" spans="1:7" x14ac:dyDescent="0.2">
      <c r="A220" s="11" t="s">
        <v>51</v>
      </c>
      <c r="B220" s="12"/>
      <c r="C220" s="13"/>
      <c r="D220" s="14">
        <f>SUM(C220:C220)</f>
        <v>0</v>
      </c>
      <c r="E220" s="5"/>
      <c r="F220" s="5"/>
      <c r="G220" s="4" t="str">
        <f>IF(D230&gt;0,"Show","Hide")</f>
        <v>Hide</v>
      </c>
    </row>
    <row r="221" spans="1:7" x14ac:dyDescent="0.2">
      <c r="A221" s="15" t="s">
        <v>54</v>
      </c>
      <c r="B221" s="16"/>
      <c r="C221" s="13"/>
      <c r="D221" s="14">
        <f>SUM(C221:C221)</f>
        <v>0</v>
      </c>
      <c r="E221" s="5"/>
      <c r="F221" s="5"/>
      <c r="G221" s="4" t="str">
        <f>IF(D230&gt;0,"Show","Hide")</f>
        <v>Hide</v>
      </c>
    </row>
    <row r="222" spans="1:7" x14ac:dyDescent="0.2">
      <c r="A222" s="11" t="s">
        <v>53</v>
      </c>
      <c r="B222" s="12"/>
      <c r="C222" s="13"/>
      <c r="D222" s="14">
        <f>SUM(C222:C222)</f>
        <v>0</v>
      </c>
      <c r="E222" s="5"/>
      <c r="F222" s="5"/>
      <c r="G222" s="4" t="str">
        <f>IF(D230&gt;0,"Show","Hide")</f>
        <v>Hide</v>
      </c>
    </row>
    <row r="223" spans="1:7" x14ac:dyDescent="0.2">
      <c r="A223" s="11"/>
      <c r="B223" s="17" t="s">
        <v>64</v>
      </c>
      <c r="C223" s="12"/>
      <c r="D223" s="14"/>
      <c r="E223" s="5"/>
      <c r="F223" s="5"/>
      <c r="G223" s="4" t="str">
        <f>IF(D230&gt;0,"Show","Hide")</f>
        <v>Hide</v>
      </c>
    </row>
    <row r="224" spans="1:7" x14ac:dyDescent="0.2">
      <c r="A224" s="18" t="s">
        <v>55</v>
      </c>
      <c r="B224" s="19">
        <v>0</v>
      </c>
      <c r="C224" s="32">
        <f>$B224*C218*C220</f>
        <v>0</v>
      </c>
      <c r="D224" s="21">
        <f t="shared" ref="D224:D229" si="28">SUM(C224:C224)</f>
        <v>0</v>
      </c>
      <c r="E224" s="5"/>
      <c r="F224" s="5"/>
      <c r="G224" s="4" t="str">
        <f>IF(D224&gt;0,"Show","Hide")</f>
        <v>Hide</v>
      </c>
    </row>
    <row r="225" spans="1:7" ht="24" x14ac:dyDescent="0.2">
      <c r="A225" s="62" t="s">
        <v>56</v>
      </c>
      <c r="B225" s="19">
        <v>0</v>
      </c>
      <c r="C225" s="32">
        <f>+$B225*C221*C220</f>
        <v>0</v>
      </c>
      <c r="D225" s="21">
        <f t="shared" si="28"/>
        <v>0</v>
      </c>
      <c r="E225" s="5"/>
      <c r="F225" s="5"/>
      <c r="G225" s="4" t="str">
        <f t="shared" ref="G225:G230" si="29">IF(D225&gt;0,"Show","Hide")</f>
        <v>Hide</v>
      </c>
    </row>
    <row r="226" spans="1:7" x14ac:dyDescent="0.2">
      <c r="A226" s="23" t="s">
        <v>58</v>
      </c>
      <c r="B226" s="19">
        <v>0</v>
      </c>
      <c r="C226" s="32">
        <f>$B226*(C221)*C220</f>
        <v>0</v>
      </c>
      <c r="D226" s="21">
        <f t="shared" si="28"/>
        <v>0</v>
      </c>
      <c r="E226" s="5" t="s">
        <v>18</v>
      </c>
      <c r="F226" s="5"/>
      <c r="G226" s="4" t="str">
        <f t="shared" si="29"/>
        <v>Hide</v>
      </c>
    </row>
    <row r="227" spans="1:7" x14ac:dyDescent="0.2">
      <c r="A227" s="23" t="s">
        <v>59</v>
      </c>
      <c r="B227" s="19">
        <v>0</v>
      </c>
      <c r="C227" s="32">
        <f>$B227*C221*C220*(C218+C219)</f>
        <v>0</v>
      </c>
      <c r="D227" s="21">
        <f t="shared" si="28"/>
        <v>0</v>
      </c>
      <c r="E227" s="5"/>
      <c r="F227" s="5"/>
      <c r="G227" s="4" t="str">
        <f t="shared" si="29"/>
        <v>Hide</v>
      </c>
    </row>
    <row r="228" spans="1:7" x14ac:dyDescent="0.2">
      <c r="A228" s="18" t="s">
        <v>60</v>
      </c>
      <c r="B228" s="19">
        <v>0</v>
      </c>
      <c r="C228" s="32">
        <f>$B228*(C221+C222)*C220*C218</f>
        <v>0</v>
      </c>
      <c r="D228" s="21">
        <f t="shared" si="28"/>
        <v>0</v>
      </c>
      <c r="E228" s="5"/>
      <c r="F228" s="5"/>
      <c r="G228" s="4" t="str">
        <f t="shared" si="29"/>
        <v>Hide</v>
      </c>
    </row>
    <row r="229" spans="1:7" x14ac:dyDescent="0.2">
      <c r="A229" s="18" t="s">
        <v>61</v>
      </c>
      <c r="B229" s="19">
        <v>0</v>
      </c>
      <c r="C229" s="32">
        <f>$B229*(C221+C222)*C220</f>
        <v>0</v>
      </c>
      <c r="D229" s="21">
        <f t="shared" si="28"/>
        <v>0</v>
      </c>
      <c r="E229" s="5"/>
      <c r="F229" s="5"/>
      <c r="G229" s="4" t="str">
        <f t="shared" si="29"/>
        <v>Hide</v>
      </c>
    </row>
    <row r="230" spans="1:7" ht="13.5" thickBot="1" x14ac:dyDescent="0.25">
      <c r="A230" s="25" t="s">
        <v>62</v>
      </c>
      <c r="B230" s="26"/>
      <c r="C230" s="27">
        <f>SUBTOTAL(9,C224:C229)</f>
        <v>0</v>
      </c>
      <c r="D230" s="28">
        <f>SUBTOTAL(9,D224:D229)</f>
        <v>0</v>
      </c>
      <c r="E230" s="5"/>
      <c r="F230" s="5"/>
      <c r="G230" s="4" t="str">
        <f t="shared" si="29"/>
        <v>Hide</v>
      </c>
    </row>
    <row r="231" spans="1:7" x14ac:dyDescent="0.2">
      <c r="A231" s="5"/>
      <c r="B231" s="5"/>
      <c r="C231" s="5"/>
      <c r="D231" s="5"/>
      <c r="E231" s="5"/>
      <c r="F231" s="5"/>
      <c r="G231" s="4" t="s">
        <v>1</v>
      </c>
    </row>
    <row r="232" spans="1:7" x14ac:dyDescent="0.2">
      <c r="A232" s="5"/>
      <c r="B232" s="5"/>
      <c r="C232" s="5"/>
      <c r="D232" s="5"/>
      <c r="E232" s="5"/>
      <c r="F232" s="5"/>
      <c r="G232" s="4" t="s">
        <v>1</v>
      </c>
    </row>
    <row r="233" spans="1:7" x14ac:dyDescent="0.2">
      <c r="A233" s="33" t="s">
        <v>26</v>
      </c>
      <c r="B233" s="34"/>
      <c r="C233" s="35">
        <f>C20+C35+C50+C65+C80+C95+C110+C125+C140+C155+C170+C185+C200+C215+C230</f>
        <v>3700</v>
      </c>
      <c r="D233" s="35">
        <f>D20+D35+D50+D65+D80+D95+D110+D125+D140+D155+D170+D185+D200+D215+D230</f>
        <v>3700</v>
      </c>
      <c r="E233" s="36">
        <f>+D233-SUM(C233:C233)</f>
        <v>0</v>
      </c>
      <c r="F233" s="5"/>
      <c r="G233" s="4" t="str">
        <f>IF(D233&gt;0,"Show","Hide")</f>
        <v>Show</v>
      </c>
    </row>
    <row r="234" spans="1:7" x14ac:dyDescent="0.2">
      <c r="A234" s="5"/>
      <c r="B234" s="5"/>
      <c r="C234" s="5"/>
      <c r="D234" s="5"/>
      <c r="E234" s="37"/>
      <c r="F234" s="5"/>
      <c r="G234" s="4" t="s">
        <v>1</v>
      </c>
    </row>
    <row r="235" spans="1:7" ht="12.75" hidden="1" customHeight="1" x14ac:dyDescent="0.2">
      <c r="A235" s="82" t="s">
        <v>27</v>
      </c>
      <c r="B235" s="82"/>
      <c r="C235" s="59" t="s">
        <v>2</v>
      </c>
      <c r="D235" s="10" t="s">
        <v>3</v>
      </c>
      <c r="E235" s="37"/>
      <c r="F235" s="5"/>
      <c r="G235" s="4" t="str">
        <f>IF(D251&gt;0,"Show","Hide")</f>
        <v>Show</v>
      </c>
    </row>
    <row r="236" spans="1:7" hidden="1" x14ac:dyDescent="0.2">
      <c r="A236" s="80" t="str">
        <f>A7</f>
        <v>Тренінг/Семінар №1 -  Зразок для уваги</v>
      </c>
      <c r="B236" s="80"/>
      <c r="C236" s="48">
        <f>C20</f>
        <v>3700</v>
      </c>
      <c r="D236" s="48">
        <f>D20</f>
        <v>3700</v>
      </c>
      <c r="E236" s="36">
        <f t="shared" ref="E236:E250" si="30">+D236-SUM(C236:C236)</f>
        <v>0</v>
      </c>
      <c r="F236" s="5"/>
      <c r="G236" s="4" t="str">
        <f t="shared" ref="G236:G251" si="31">IF(D236&gt;0,"Show","Hide")</f>
        <v>Show</v>
      </c>
    </row>
    <row r="237" spans="1:7" hidden="1" x14ac:dyDescent="0.2">
      <c r="A237" s="80" t="str">
        <f>A22</f>
        <v xml:space="preserve">Тренінг/Семінар 2. -  </v>
      </c>
      <c r="B237" s="80"/>
      <c r="C237" s="48">
        <f>C35</f>
        <v>0</v>
      </c>
      <c r="D237" s="48">
        <f>D35</f>
        <v>0</v>
      </c>
      <c r="E237" s="36">
        <f t="shared" si="30"/>
        <v>0</v>
      </c>
      <c r="F237" s="5"/>
      <c r="G237" s="4" t="str">
        <f t="shared" si="31"/>
        <v>Hide</v>
      </c>
    </row>
    <row r="238" spans="1:7" hidden="1" x14ac:dyDescent="0.2">
      <c r="A238" s="80" t="str">
        <f>A37</f>
        <v xml:space="preserve">Тренінг/Семінар 3. -  </v>
      </c>
      <c r="B238" s="80"/>
      <c r="C238" s="48">
        <f>C50</f>
        <v>0</v>
      </c>
      <c r="D238" s="48">
        <f>D50</f>
        <v>0</v>
      </c>
      <c r="E238" s="36">
        <f t="shared" si="30"/>
        <v>0</v>
      </c>
      <c r="F238" s="5"/>
      <c r="G238" s="4" t="str">
        <f t="shared" si="31"/>
        <v>Hide</v>
      </c>
    </row>
    <row r="239" spans="1:7" hidden="1" x14ac:dyDescent="0.2">
      <c r="A239" s="80" t="str">
        <f>A52</f>
        <v xml:space="preserve">Тренінг/Семінар 4. -  </v>
      </c>
      <c r="B239" s="80"/>
      <c r="C239" s="48">
        <f>C65</f>
        <v>0</v>
      </c>
      <c r="D239" s="48">
        <f>D65</f>
        <v>0</v>
      </c>
      <c r="E239" s="36">
        <f t="shared" si="30"/>
        <v>0</v>
      </c>
      <c r="F239" s="5"/>
      <c r="G239" s="4" t="str">
        <f t="shared" si="31"/>
        <v>Hide</v>
      </c>
    </row>
    <row r="240" spans="1:7" hidden="1" x14ac:dyDescent="0.2">
      <c r="A240" s="80" t="str">
        <f>A67</f>
        <v xml:space="preserve">Тренінг/Семінар 5. -  </v>
      </c>
      <c r="B240" s="80"/>
      <c r="C240" s="48">
        <f>C80</f>
        <v>0</v>
      </c>
      <c r="D240" s="48">
        <f>D80</f>
        <v>0</v>
      </c>
      <c r="E240" s="36">
        <f t="shared" si="30"/>
        <v>0</v>
      </c>
      <c r="F240" s="5"/>
      <c r="G240" s="4" t="str">
        <f t="shared" si="31"/>
        <v>Hide</v>
      </c>
    </row>
    <row r="241" spans="1:7" hidden="1" x14ac:dyDescent="0.2">
      <c r="A241" s="80" t="str">
        <f>A82</f>
        <v xml:space="preserve">Тренінг/Семінар 6. -  </v>
      </c>
      <c r="B241" s="80"/>
      <c r="C241" s="48">
        <f>C95</f>
        <v>0</v>
      </c>
      <c r="D241" s="48">
        <f>D95</f>
        <v>0</v>
      </c>
      <c r="E241" s="36">
        <f t="shared" si="30"/>
        <v>0</v>
      </c>
      <c r="F241" s="5"/>
      <c r="G241" s="4" t="str">
        <f t="shared" si="31"/>
        <v>Hide</v>
      </c>
    </row>
    <row r="242" spans="1:7" hidden="1" x14ac:dyDescent="0.2">
      <c r="A242" s="80" t="str">
        <f>A97</f>
        <v xml:space="preserve">Тренінг/Семінар 7. -  </v>
      </c>
      <c r="B242" s="80"/>
      <c r="C242" s="48">
        <f>C110</f>
        <v>0</v>
      </c>
      <c r="D242" s="48">
        <f>D110</f>
        <v>0</v>
      </c>
      <c r="E242" s="36">
        <f t="shared" si="30"/>
        <v>0</v>
      </c>
      <c r="F242" s="5"/>
      <c r="G242" s="4" t="str">
        <f t="shared" si="31"/>
        <v>Hide</v>
      </c>
    </row>
    <row r="243" spans="1:7" hidden="1" x14ac:dyDescent="0.2">
      <c r="A243" s="80" t="str">
        <f>+A112</f>
        <v xml:space="preserve">Тренінг/Семінар 8. -  </v>
      </c>
      <c r="B243" s="80"/>
      <c r="C243" s="48">
        <f>C125</f>
        <v>0</v>
      </c>
      <c r="D243" s="48">
        <f>D125</f>
        <v>0</v>
      </c>
      <c r="E243" s="36">
        <f t="shared" si="30"/>
        <v>0</v>
      </c>
      <c r="F243" s="5"/>
      <c r="G243" s="4" t="str">
        <f t="shared" si="31"/>
        <v>Hide</v>
      </c>
    </row>
    <row r="244" spans="1:7" hidden="1" x14ac:dyDescent="0.2">
      <c r="A244" s="80" t="str">
        <f>+A127</f>
        <v>Тренінг/Семінар 9. -</v>
      </c>
      <c r="B244" s="80"/>
      <c r="C244" s="48">
        <f>+C140</f>
        <v>0</v>
      </c>
      <c r="D244" s="48">
        <f>+D140</f>
        <v>0</v>
      </c>
      <c r="E244" s="36">
        <f t="shared" si="30"/>
        <v>0</v>
      </c>
      <c r="F244" s="5"/>
      <c r="G244" s="4" t="str">
        <f t="shared" si="31"/>
        <v>Hide</v>
      </c>
    </row>
    <row r="245" spans="1:7" hidden="1" x14ac:dyDescent="0.2">
      <c r="A245" s="80" t="str">
        <f>A142</f>
        <v xml:space="preserve">Тренінг/Семінар 10. - </v>
      </c>
      <c r="B245" s="80"/>
      <c r="C245" s="48">
        <f>+C155</f>
        <v>0</v>
      </c>
      <c r="D245" s="48">
        <f>+D155</f>
        <v>0</v>
      </c>
      <c r="E245" s="36">
        <f t="shared" si="30"/>
        <v>0</v>
      </c>
      <c r="F245" s="5"/>
      <c r="G245" s="4" t="str">
        <f t="shared" si="31"/>
        <v>Hide</v>
      </c>
    </row>
    <row r="246" spans="1:7" hidden="1" x14ac:dyDescent="0.2">
      <c r="A246" s="80" t="str">
        <f>A157</f>
        <v xml:space="preserve">Тренінг/Семінар 11. - </v>
      </c>
      <c r="B246" s="80"/>
      <c r="C246" s="48">
        <f>+C170</f>
        <v>0</v>
      </c>
      <c r="D246" s="48">
        <f>+D170</f>
        <v>0</v>
      </c>
      <c r="E246" s="36">
        <f t="shared" si="30"/>
        <v>0</v>
      </c>
      <c r="F246" s="5"/>
      <c r="G246" s="4" t="str">
        <f t="shared" si="31"/>
        <v>Hide</v>
      </c>
    </row>
    <row r="247" spans="1:7" hidden="1" x14ac:dyDescent="0.2">
      <c r="A247" s="80" t="str">
        <f>A172</f>
        <v xml:space="preserve">Тренінг/Семінар 12. - </v>
      </c>
      <c r="B247" s="80"/>
      <c r="C247" s="48">
        <f>+C185</f>
        <v>0</v>
      </c>
      <c r="D247" s="48">
        <f>+D185</f>
        <v>0</v>
      </c>
      <c r="E247" s="36">
        <f t="shared" si="30"/>
        <v>0</v>
      </c>
      <c r="F247" s="5"/>
      <c r="G247" s="4" t="str">
        <f t="shared" si="31"/>
        <v>Hide</v>
      </c>
    </row>
    <row r="248" spans="1:7" hidden="1" x14ac:dyDescent="0.2">
      <c r="A248" s="80" t="str">
        <f>A187</f>
        <v xml:space="preserve">Тренінг/Семінар 13. - </v>
      </c>
      <c r="B248" s="80"/>
      <c r="C248" s="48">
        <f>+C200</f>
        <v>0</v>
      </c>
      <c r="D248" s="48">
        <f>+D200</f>
        <v>0</v>
      </c>
      <c r="E248" s="36">
        <f t="shared" si="30"/>
        <v>0</v>
      </c>
      <c r="F248" s="5"/>
      <c r="G248" s="4" t="str">
        <f t="shared" si="31"/>
        <v>Hide</v>
      </c>
    </row>
    <row r="249" spans="1:7" hidden="1" x14ac:dyDescent="0.2">
      <c r="A249" s="80" t="str">
        <f>A202</f>
        <v xml:space="preserve">Тренінг/Семінар 14. - </v>
      </c>
      <c r="B249" s="80"/>
      <c r="C249" s="48">
        <f>+C215</f>
        <v>0</v>
      </c>
      <c r="D249" s="48">
        <f>+D215</f>
        <v>0</v>
      </c>
      <c r="E249" s="36">
        <f t="shared" si="30"/>
        <v>0</v>
      </c>
      <c r="F249" s="5"/>
      <c r="G249" s="4" t="str">
        <f t="shared" si="31"/>
        <v>Hide</v>
      </c>
    </row>
    <row r="250" spans="1:7" hidden="1" x14ac:dyDescent="0.2">
      <c r="A250" s="80" t="str">
        <f>A217</f>
        <v xml:space="preserve">Тренінг/Семінар 15. - </v>
      </c>
      <c r="B250" s="80"/>
      <c r="C250" s="48">
        <f>+C230</f>
        <v>0</v>
      </c>
      <c r="D250" s="48">
        <f>+D230</f>
        <v>0</v>
      </c>
      <c r="E250" s="36">
        <f t="shared" si="30"/>
        <v>0</v>
      </c>
      <c r="F250" s="5"/>
      <c r="G250" s="4" t="str">
        <f t="shared" si="31"/>
        <v>Hide</v>
      </c>
    </row>
    <row r="251" spans="1:7" hidden="1" x14ac:dyDescent="0.2">
      <c r="A251" s="79" t="s">
        <v>28</v>
      </c>
      <c r="B251" s="79"/>
      <c r="C251" s="38">
        <f>SUM(C236:C250)</f>
        <v>3700</v>
      </c>
      <c r="D251" s="38">
        <f>SUM(D236:D250)</f>
        <v>3700</v>
      </c>
      <c r="E251" s="36">
        <f>+D251-D233</f>
        <v>0</v>
      </c>
      <c r="F251" s="5"/>
      <c r="G251" s="4" t="str">
        <f t="shared" si="31"/>
        <v>Show</v>
      </c>
    </row>
  </sheetData>
  <sheetProtection formatCells="0" formatColumns="0" formatRows="0" insertColumns="0" insertRows="0" selectLockedCells="1"/>
  <autoFilter ref="G5:G251"/>
  <mergeCells count="18">
    <mergeCell ref="A239:B239"/>
    <mergeCell ref="A5:F5"/>
    <mergeCell ref="A235:B235"/>
    <mergeCell ref="A236:B236"/>
    <mergeCell ref="A237:B237"/>
    <mergeCell ref="A238:B238"/>
    <mergeCell ref="A251:B251"/>
    <mergeCell ref="A240:B240"/>
    <mergeCell ref="A241:B241"/>
    <mergeCell ref="A242:B242"/>
    <mergeCell ref="A243:B243"/>
    <mergeCell ref="A244:B244"/>
    <mergeCell ref="A245:B245"/>
    <mergeCell ref="A246:B246"/>
    <mergeCell ref="A247:B247"/>
    <mergeCell ref="A248:B248"/>
    <mergeCell ref="A249:B249"/>
    <mergeCell ref="A250:B250"/>
  </mergeCells>
  <pageMargins left="0.27" right="0.25" top="0.5" bottom="0.25" header="0.25" footer="0"/>
  <pageSetup scale="73" fitToHeight="2" orientation="portrait" r:id="rId1"/>
  <headerFooter alignWithMargins="0">
    <oddHeader>&amp;RCONFIDENTIAL / PROPRIETARY</oddHeader>
  </headerFooter>
  <rowBreaks count="2" manualBreakCount="2">
    <brk id="65" max="7" man="1"/>
    <brk id="126"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17"/>
  <sheetViews>
    <sheetView workbookViewId="0">
      <pane ySplit="4" topLeftCell="A5" activePane="bottomLeft" state="frozen"/>
      <selection pane="bottomLeft" activeCell="A23" sqref="A23"/>
    </sheetView>
  </sheetViews>
  <sheetFormatPr defaultRowHeight="12.75" x14ac:dyDescent="0.2"/>
  <cols>
    <col min="1" max="1" width="49.5703125" customWidth="1"/>
    <col min="4" max="4" width="10.42578125" bestFit="1" customWidth="1"/>
  </cols>
  <sheetData>
    <row r="1" spans="1:4" ht="17.25" customHeight="1" x14ac:dyDescent="0.2">
      <c r="A1" s="58" t="s">
        <v>103</v>
      </c>
      <c r="B1" s="52"/>
      <c r="C1" s="52"/>
      <c r="D1" s="52"/>
    </row>
    <row r="2" spans="1:4" ht="15" customHeight="1" x14ac:dyDescent="0.2">
      <c r="A2" s="70" t="s">
        <v>43</v>
      </c>
      <c r="B2" s="52"/>
      <c r="C2" s="52"/>
      <c r="D2" s="52"/>
    </row>
    <row r="3" spans="1:4" x14ac:dyDescent="0.2">
      <c r="A3" s="57" t="s">
        <v>42</v>
      </c>
      <c r="B3" s="52"/>
      <c r="C3" s="52"/>
      <c r="D3" s="52"/>
    </row>
    <row r="4" spans="1:4" x14ac:dyDescent="0.2">
      <c r="A4" s="57" t="s">
        <v>44</v>
      </c>
      <c r="B4" s="52"/>
      <c r="C4" s="52"/>
      <c r="D4" s="52"/>
    </row>
    <row r="5" spans="1:4" ht="31.5" customHeight="1" x14ac:dyDescent="0.2">
      <c r="A5" s="73" t="s">
        <v>95</v>
      </c>
      <c r="B5" s="73"/>
      <c r="C5" s="73"/>
      <c r="D5" s="73"/>
    </row>
    <row r="6" spans="1:4" ht="13.5" thickBot="1" x14ac:dyDescent="0.25"/>
    <row r="7" spans="1:4" ht="15.75" thickBot="1" x14ac:dyDescent="0.3">
      <c r="A7" s="74" t="s">
        <v>31</v>
      </c>
      <c r="B7" s="75"/>
      <c r="C7" s="75"/>
      <c r="D7" s="76"/>
    </row>
    <row r="8" spans="1:4" ht="25.5" x14ac:dyDescent="0.2">
      <c r="A8" s="77" t="s">
        <v>30</v>
      </c>
      <c r="B8" s="60" t="s">
        <v>94</v>
      </c>
      <c r="C8" s="65" t="s">
        <v>91</v>
      </c>
      <c r="D8" s="61" t="s">
        <v>93</v>
      </c>
    </row>
    <row r="9" spans="1:4" x14ac:dyDescent="0.2">
      <c r="A9" s="78"/>
      <c r="B9" s="39"/>
      <c r="C9" s="66"/>
      <c r="D9" s="40"/>
    </row>
    <row r="10" spans="1:4" x14ac:dyDescent="0.2">
      <c r="A10" s="42" t="s">
        <v>97</v>
      </c>
      <c r="B10" s="43">
        <f>'Summary (UKR)'!B10</f>
        <v>1000</v>
      </c>
      <c r="C10" s="71">
        <f>'Summary (UKR)'!C10</f>
        <v>1</v>
      </c>
      <c r="D10" s="43">
        <f>'Summary (UKR)'!D10</f>
        <v>1000</v>
      </c>
    </row>
    <row r="11" spans="1:4" x14ac:dyDescent="0.2">
      <c r="A11" s="42" t="s">
        <v>98</v>
      </c>
      <c r="B11" s="43">
        <f>'Summary (UKR)'!B11</f>
        <v>1000</v>
      </c>
      <c r="C11" s="71">
        <f>'Summary (UKR)'!C11</f>
        <v>2</v>
      </c>
      <c r="D11" s="43">
        <f>'Summary (UKR)'!D11</f>
        <v>2000</v>
      </c>
    </row>
    <row r="12" spans="1:4" x14ac:dyDescent="0.2">
      <c r="A12" s="42" t="s">
        <v>99</v>
      </c>
      <c r="B12" s="43">
        <f>'Summary (UKR)'!B12</f>
        <v>1000</v>
      </c>
      <c r="C12" s="71">
        <f>'Summary (UKR)'!C12</f>
        <v>4</v>
      </c>
      <c r="D12" s="43">
        <f>'Summary (UKR)'!D12</f>
        <v>4000</v>
      </c>
    </row>
    <row r="13" spans="1:4" x14ac:dyDescent="0.2">
      <c r="A13" s="42" t="s">
        <v>100</v>
      </c>
      <c r="B13" s="43">
        <f>'Summary (UKR)'!B13</f>
        <v>1000</v>
      </c>
      <c r="C13" s="71">
        <f>'Summary (UKR)'!C13</f>
        <v>1</v>
      </c>
      <c r="D13" s="43">
        <f>'Summary (UKR)'!D13</f>
        <v>1000</v>
      </c>
    </row>
    <row r="14" spans="1:4" x14ac:dyDescent="0.2">
      <c r="A14" s="42" t="s">
        <v>101</v>
      </c>
      <c r="B14" s="43">
        <f>'Summary (UKR)'!B14</f>
        <v>1000</v>
      </c>
      <c r="C14" s="71">
        <f>'Summary (UKR)'!C14</f>
        <v>1</v>
      </c>
      <c r="D14" s="43">
        <f>'Summary (UKR)'!D14</f>
        <v>1000</v>
      </c>
    </row>
    <row r="15" spans="1:4" x14ac:dyDescent="0.2">
      <c r="A15" s="42" t="s">
        <v>106</v>
      </c>
      <c r="B15" s="43">
        <f>'Summary (UKR)'!B15</f>
        <v>3700</v>
      </c>
      <c r="C15" s="71">
        <f>'Summary (UKR)'!C15</f>
        <v>1</v>
      </c>
      <c r="D15" s="43">
        <f>'Summary (UKR)'!D15</f>
        <v>3700</v>
      </c>
    </row>
    <row r="16" spans="1:4" ht="15" customHeight="1" x14ac:dyDescent="0.35">
      <c r="A16" s="44"/>
      <c r="B16" s="45"/>
      <c r="C16" s="67"/>
      <c r="D16" s="46"/>
    </row>
    <row r="17" spans="1:4" ht="13.5" thickBot="1" x14ac:dyDescent="0.25">
      <c r="A17" s="49" t="s">
        <v>92</v>
      </c>
      <c r="B17" s="50"/>
      <c r="C17" s="68"/>
      <c r="D17" s="51">
        <f>SUM(D10:D16)</f>
        <v>12700</v>
      </c>
    </row>
  </sheetData>
  <mergeCells count="3">
    <mergeCell ref="A7:D7"/>
    <mergeCell ref="A5:D5"/>
    <mergeCell ref="A8:A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K251"/>
  <sheetViews>
    <sheetView showGridLines="0" zoomScaleNormal="100" zoomScaleSheetLayoutView="100" workbookViewId="0">
      <pane ySplit="5" topLeftCell="A6" activePane="bottomLeft" state="frozen"/>
      <selection pane="bottomLeft" activeCell="K5" sqref="K5"/>
    </sheetView>
  </sheetViews>
  <sheetFormatPr defaultRowHeight="12.75" x14ac:dyDescent="0.2"/>
  <cols>
    <col min="1" max="1" width="54.140625" customWidth="1"/>
    <col min="2" max="2" width="16.85546875" customWidth="1"/>
    <col min="3" max="3" width="20.85546875" customWidth="1"/>
    <col min="4" max="4" width="11" bestFit="1" customWidth="1"/>
    <col min="5" max="5" width="7.7109375" bestFit="1" customWidth="1"/>
    <col min="6" max="6" width="9.5703125" customWidth="1"/>
  </cols>
  <sheetData>
    <row r="1" spans="1:37" s="1" customFormat="1" ht="15" customHeight="1" x14ac:dyDescent="0.25">
      <c r="A1" s="53" t="s">
        <v>40</v>
      </c>
      <c r="B1" s="54"/>
      <c r="C1" s="55"/>
      <c r="D1" s="55"/>
      <c r="E1" s="55"/>
      <c r="F1" s="55"/>
      <c r="G1" s="2"/>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row>
    <row r="2" spans="1:37" s="1" customFormat="1" ht="15" customHeight="1" x14ac:dyDescent="0.2">
      <c r="A2" s="56" t="s">
        <v>43</v>
      </c>
      <c r="B2" s="55"/>
      <c r="C2" s="55"/>
      <c r="D2" s="55"/>
      <c r="E2" s="55"/>
      <c r="F2" s="55"/>
      <c r="G2" s="2"/>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7" s="1" customFormat="1" ht="15" customHeight="1" x14ac:dyDescent="0.2">
      <c r="A3" s="57" t="s">
        <v>41</v>
      </c>
      <c r="B3" s="55"/>
      <c r="C3" s="55"/>
      <c r="D3" s="55"/>
      <c r="E3" s="55"/>
      <c r="F3" s="55"/>
      <c r="G3" s="2"/>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s="1" customFormat="1" ht="15" customHeight="1" x14ac:dyDescent="0.2">
      <c r="A4" s="57" t="s">
        <v>44</v>
      </c>
      <c r="B4" s="55"/>
      <c r="C4" s="55"/>
      <c r="D4" s="55"/>
      <c r="E4" s="55"/>
      <c r="F4" s="55"/>
      <c r="G4" s="2"/>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row>
    <row r="5" spans="1:37" s="1" customFormat="1" ht="59.25" customHeight="1" x14ac:dyDescent="0.2">
      <c r="A5" s="81" t="s">
        <v>46</v>
      </c>
      <c r="B5" s="81"/>
      <c r="C5" s="81"/>
      <c r="D5" s="81"/>
      <c r="E5" s="81"/>
      <c r="F5" s="81"/>
      <c r="G5" s="4" t="s">
        <v>0</v>
      </c>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row>
    <row r="6" spans="1:37" ht="15" thickBot="1" x14ac:dyDescent="0.25">
      <c r="A6" s="1"/>
      <c r="B6" s="5"/>
      <c r="C6" s="5"/>
      <c r="D6" s="5"/>
      <c r="E6" s="5"/>
      <c r="F6" s="5"/>
      <c r="G6" s="4" t="s">
        <v>1</v>
      </c>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x14ac:dyDescent="0.2">
      <c r="A7" s="7" t="s">
        <v>45</v>
      </c>
      <c r="B7" s="8"/>
      <c r="C7" s="9" t="s">
        <v>29</v>
      </c>
      <c r="D7" s="10" t="s">
        <v>3</v>
      </c>
      <c r="E7" s="5"/>
      <c r="F7" s="5"/>
      <c r="G7" s="4" t="str">
        <f>IF(D20&gt;0,"Show","Hide")</f>
        <v>Show</v>
      </c>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row>
    <row r="8" spans="1:37" x14ac:dyDescent="0.2">
      <c r="A8" s="11" t="s">
        <v>4</v>
      </c>
      <c r="B8" s="12"/>
      <c r="C8" s="13">
        <v>2</v>
      </c>
      <c r="D8" s="14">
        <f>SUM(C8:C8)</f>
        <v>2</v>
      </c>
      <c r="E8" s="5"/>
      <c r="F8" s="5"/>
      <c r="G8" s="4" t="str">
        <f>IF(D20&gt;0,"Show","Hide")</f>
        <v>Show</v>
      </c>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ht="11.25" customHeight="1" x14ac:dyDescent="0.2">
      <c r="A9" s="11" t="s">
        <v>5</v>
      </c>
      <c r="B9" s="12"/>
      <c r="C9" s="13">
        <v>2</v>
      </c>
      <c r="D9" s="14">
        <f>SUM(C9:C9)</f>
        <v>2</v>
      </c>
      <c r="E9" s="5"/>
      <c r="F9" s="5"/>
      <c r="G9" s="4" t="str">
        <f>IF(D20&gt;0,"Show","Hide")</f>
        <v>Show</v>
      </c>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x14ac:dyDescent="0.2">
      <c r="A10" s="11" t="s">
        <v>6</v>
      </c>
      <c r="B10" s="12"/>
      <c r="C10" s="13">
        <v>1</v>
      </c>
      <c r="D10" s="14">
        <f>SUM(C10:C10)</f>
        <v>1</v>
      </c>
      <c r="E10" s="5"/>
      <c r="F10" s="5"/>
      <c r="G10" s="4" t="str">
        <f>IF(D20&gt;0,"Show","Hide")</f>
        <v>Show</v>
      </c>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x14ac:dyDescent="0.2">
      <c r="A11" s="15" t="s">
        <v>7</v>
      </c>
      <c r="B11" s="16"/>
      <c r="C11" s="13">
        <v>10</v>
      </c>
      <c r="D11" s="14">
        <f>SUM(C11:C11)</f>
        <v>10</v>
      </c>
      <c r="E11" s="5"/>
      <c r="F11" s="5"/>
      <c r="G11" s="4" t="str">
        <f>IF(D20&gt;0,"Show","Hide")</f>
        <v>Show</v>
      </c>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x14ac:dyDescent="0.2">
      <c r="A12" s="11" t="s">
        <v>8</v>
      </c>
      <c r="B12" s="12"/>
      <c r="C12" s="13">
        <v>30</v>
      </c>
      <c r="D12" s="14">
        <f>SUM(C12:C12)</f>
        <v>30</v>
      </c>
      <c r="E12" s="5"/>
      <c r="F12" s="5"/>
      <c r="G12" s="4" t="str">
        <f>IF(D20&gt;0,"Show","Hide")</f>
        <v>Show</v>
      </c>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x14ac:dyDescent="0.2">
      <c r="A13" s="11"/>
      <c r="B13" s="17" t="s">
        <v>9</v>
      </c>
      <c r="C13" s="12"/>
      <c r="D13" s="14"/>
      <c r="E13" s="5"/>
      <c r="F13" s="5"/>
      <c r="G13" s="4" t="str">
        <f>IF(D20&gt;0,"Show","Hide")</f>
        <v>Show</v>
      </c>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x14ac:dyDescent="0.2">
      <c r="A14" s="18" t="s">
        <v>10</v>
      </c>
      <c r="B14" s="19">
        <v>100</v>
      </c>
      <c r="C14" s="20">
        <f>$B14*C8*C10</f>
        <v>200</v>
      </c>
      <c r="D14" s="21">
        <f t="shared" ref="D14:D19" si="0">SUM(C14:C14)</f>
        <v>200</v>
      </c>
      <c r="E14" s="5"/>
      <c r="F14" s="22"/>
      <c r="G14" s="4" t="str">
        <f>IF(D14&gt;0,"Show","Hide")</f>
        <v>Show</v>
      </c>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x14ac:dyDescent="0.2">
      <c r="A15" s="23" t="s">
        <v>39</v>
      </c>
      <c r="B15" s="24">
        <v>30</v>
      </c>
      <c r="C15" s="20">
        <f>+$B15*C11*C10</f>
        <v>300</v>
      </c>
      <c r="D15" s="21">
        <f t="shared" si="0"/>
        <v>300</v>
      </c>
      <c r="E15" s="5"/>
      <c r="F15" s="22"/>
      <c r="G15" s="4" t="str">
        <f t="shared" ref="G15:G19" si="1">IF(D15&gt;0,"Show","Hide")</f>
        <v>Show</v>
      </c>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37" x14ac:dyDescent="0.2">
      <c r="A16" s="23" t="s">
        <v>102</v>
      </c>
      <c r="B16" s="24">
        <v>0</v>
      </c>
      <c r="C16" s="20">
        <f>$B16*(C11)*C10</f>
        <v>0</v>
      </c>
      <c r="D16" s="21">
        <f t="shared" si="0"/>
        <v>0</v>
      </c>
      <c r="E16" s="5"/>
      <c r="F16" s="5"/>
      <c r="G16" s="4" t="str">
        <f t="shared" si="1"/>
        <v>Hide</v>
      </c>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x14ac:dyDescent="0.2">
      <c r="A17" s="23" t="s">
        <v>12</v>
      </c>
      <c r="B17" s="24">
        <v>30</v>
      </c>
      <c r="C17" s="20">
        <f>$B17*C11*C10*(C8+C9)</f>
        <v>1200</v>
      </c>
      <c r="D17" s="21">
        <f t="shared" si="0"/>
        <v>1200</v>
      </c>
      <c r="E17" s="5"/>
      <c r="F17" s="5"/>
      <c r="G17" s="4" t="str">
        <f t="shared" si="1"/>
        <v>Show</v>
      </c>
    </row>
    <row r="18" spans="1:37" x14ac:dyDescent="0.2">
      <c r="A18" s="18" t="s">
        <v>13</v>
      </c>
      <c r="B18" s="24">
        <v>20</v>
      </c>
      <c r="C18" s="20">
        <f>$B18*(C11+C12)*C10*C8</f>
        <v>1600</v>
      </c>
      <c r="D18" s="21">
        <f t="shared" si="0"/>
        <v>1600</v>
      </c>
      <c r="E18" s="5"/>
      <c r="F18" s="22"/>
      <c r="G18" s="4" t="str">
        <f t="shared" si="1"/>
        <v>Show</v>
      </c>
    </row>
    <row r="19" spans="1:37" x14ac:dyDescent="0.2">
      <c r="A19" s="18" t="s">
        <v>14</v>
      </c>
      <c r="B19" s="24">
        <v>10</v>
      </c>
      <c r="C19" s="20">
        <f>$B19*(C11+C12)*C10</f>
        <v>400</v>
      </c>
      <c r="D19" s="21">
        <f t="shared" si="0"/>
        <v>400</v>
      </c>
      <c r="E19" s="5"/>
      <c r="F19" s="5"/>
      <c r="G19" s="4" t="str">
        <f t="shared" si="1"/>
        <v>Show</v>
      </c>
    </row>
    <row r="20" spans="1:37" ht="13.5" thickBot="1" x14ac:dyDescent="0.25">
      <c r="A20" s="25" t="s">
        <v>3</v>
      </c>
      <c r="B20" s="26"/>
      <c r="C20" s="27">
        <f>SUBTOTAL(9,C14:C19)</f>
        <v>3700</v>
      </c>
      <c r="D20" s="28">
        <f>SUBTOTAL(9,D14:D19)</f>
        <v>3700</v>
      </c>
      <c r="E20" s="5"/>
      <c r="F20" s="5"/>
      <c r="G20" s="4" t="str">
        <f>IF(D20&gt;0,"Show","Hide")</f>
        <v>Show</v>
      </c>
    </row>
    <row r="21" spans="1:37" ht="13.5" thickBot="1" x14ac:dyDescent="0.25">
      <c r="A21" s="5"/>
      <c r="B21" s="5"/>
      <c r="C21" s="5"/>
      <c r="D21" s="5"/>
      <c r="E21" s="5"/>
      <c r="F21" s="5"/>
      <c r="G21" s="4" t="s">
        <v>1</v>
      </c>
    </row>
    <row r="22" spans="1:37" x14ac:dyDescent="0.2">
      <c r="A22" s="7" t="s">
        <v>32</v>
      </c>
      <c r="B22" s="8"/>
      <c r="C22" s="9" t="s">
        <v>29</v>
      </c>
      <c r="D22" s="10" t="s">
        <v>3</v>
      </c>
      <c r="E22" s="5"/>
      <c r="F22" s="5"/>
      <c r="G22" s="4" t="str">
        <f>IF(D35&gt;0,"Show","Hide")</f>
        <v>Hide</v>
      </c>
    </row>
    <row r="23" spans="1:37" ht="12" customHeight="1" x14ac:dyDescent="0.2">
      <c r="A23" s="11" t="s">
        <v>4</v>
      </c>
      <c r="B23" s="12"/>
      <c r="C23" s="13"/>
      <c r="D23" s="14">
        <f>SUM(C23:C23)</f>
        <v>0</v>
      </c>
      <c r="E23" s="5"/>
      <c r="F23" s="5"/>
      <c r="G23" s="4" t="str">
        <f>IF(D35&gt;0,"Show","Hide")</f>
        <v>Hide</v>
      </c>
    </row>
    <row r="24" spans="1:37" ht="12" customHeight="1" x14ac:dyDescent="0.2">
      <c r="A24" s="11" t="s">
        <v>5</v>
      </c>
      <c r="B24" s="12"/>
      <c r="C24" s="13"/>
      <c r="D24" s="14">
        <f>SUM(C24:C24)</f>
        <v>0</v>
      </c>
      <c r="E24" s="5"/>
      <c r="F24" s="5"/>
      <c r="G24" s="4" t="str">
        <f>IF(D35&gt;0,"Show","Hide")</f>
        <v>Hide</v>
      </c>
    </row>
    <row r="25" spans="1:37" x14ac:dyDescent="0.2">
      <c r="A25" s="11" t="s">
        <v>6</v>
      </c>
      <c r="B25" s="12"/>
      <c r="C25" s="13"/>
      <c r="D25" s="14">
        <f>SUM(C25:C25)</f>
        <v>0</v>
      </c>
      <c r="E25" s="5"/>
      <c r="F25" s="5"/>
      <c r="G25" s="4" t="str">
        <f>IF(D35&gt;0,"Show","Hide")</f>
        <v>Hide</v>
      </c>
    </row>
    <row r="26" spans="1:37" x14ac:dyDescent="0.2">
      <c r="A26" s="15" t="s">
        <v>7</v>
      </c>
      <c r="B26" s="12"/>
      <c r="C26" s="13"/>
      <c r="D26" s="14">
        <f>SUM(C26:C26)</f>
        <v>0</v>
      </c>
      <c r="E26" s="5"/>
      <c r="F26" s="5"/>
      <c r="G26" s="4" t="str">
        <f>IF(D35&gt;0,"Show","Hide")</f>
        <v>Hide</v>
      </c>
    </row>
    <row r="27" spans="1:37" x14ac:dyDescent="0.2">
      <c r="A27" s="11" t="s">
        <v>8</v>
      </c>
      <c r="B27" s="12"/>
      <c r="C27" s="13"/>
      <c r="D27" s="14">
        <f>SUM(C27:C27)</f>
        <v>0</v>
      </c>
      <c r="E27" s="5"/>
      <c r="F27" s="5"/>
      <c r="G27" s="4" t="str">
        <f>IF(D35&gt;0,"Show","Hide")</f>
        <v>Hide</v>
      </c>
    </row>
    <row r="28" spans="1:37" x14ac:dyDescent="0.2">
      <c r="A28" s="11"/>
      <c r="B28" s="17" t="s">
        <v>9</v>
      </c>
      <c r="C28" s="12"/>
      <c r="D28" s="14"/>
      <c r="E28" s="5"/>
      <c r="F28" s="5"/>
      <c r="G28" s="4" t="str">
        <f>IF(D35&gt;0,"Show","Hide")</f>
        <v>Hide</v>
      </c>
    </row>
    <row r="29" spans="1:37" x14ac:dyDescent="0.2">
      <c r="A29" s="18" t="s">
        <v>10</v>
      </c>
      <c r="B29" s="24"/>
      <c r="C29" s="20">
        <f>$B29*C23*C25</f>
        <v>0</v>
      </c>
      <c r="D29" s="21">
        <f t="shared" ref="D29:D34" si="2">SUM(C29:C29)</f>
        <v>0</v>
      </c>
      <c r="E29" s="5"/>
      <c r="F29" s="5"/>
      <c r="G29" s="4" t="str">
        <f>IF(D29&gt;0,"Show","Hide")</f>
        <v>Hide</v>
      </c>
    </row>
    <row r="30" spans="1:37" x14ac:dyDescent="0.2">
      <c r="A30" s="23" t="s">
        <v>15</v>
      </c>
      <c r="B30" s="24"/>
      <c r="C30" s="20">
        <f>+$B30*C26*C25</f>
        <v>0</v>
      </c>
      <c r="D30" s="21">
        <f t="shared" si="2"/>
        <v>0</v>
      </c>
      <c r="E30" s="5"/>
      <c r="F30" s="22"/>
      <c r="G30" s="4" t="str">
        <f t="shared" ref="G30:G35" si="3">IF(D30&gt;0,"Show","Hide")</f>
        <v>Hide</v>
      </c>
    </row>
    <row r="31" spans="1:37" ht="12" customHeight="1" x14ac:dyDescent="0.2">
      <c r="A31" s="23" t="s">
        <v>102</v>
      </c>
      <c r="B31" s="24"/>
      <c r="C31" s="20">
        <f>$B31*(C26)*C25</f>
        <v>0</v>
      </c>
      <c r="D31" s="21">
        <f t="shared" si="2"/>
        <v>0</v>
      </c>
      <c r="E31" s="5"/>
      <c r="F31" s="5"/>
      <c r="G31" s="4" t="str">
        <f t="shared" si="3"/>
        <v>Hide</v>
      </c>
    </row>
    <row r="32" spans="1:37" x14ac:dyDescent="0.2">
      <c r="A32" s="23" t="s">
        <v>12</v>
      </c>
      <c r="B32" s="24"/>
      <c r="C32" s="20">
        <f>$B32*C26*C25*(C23+C24)</f>
        <v>0</v>
      </c>
      <c r="D32" s="21">
        <f t="shared" si="2"/>
        <v>0</v>
      </c>
      <c r="E32" s="5"/>
      <c r="F32" s="5"/>
      <c r="G32" s="4" t="str">
        <f t="shared" si="3"/>
        <v>Hide</v>
      </c>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11.25" customHeight="1" x14ac:dyDescent="0.2">
      <c r="A33" s="18" t="s">
        <v>13</v>
      </c>
      <c r="B33" s="24"/>
      <c r="C33" s="20">
        <f>$B33*(C26+C27)*C25*C23</f>
        <v>0</v>
      </c>
      <c r="D33" s="21">
        <f t="shared" si="2"/>
        <v>0</v>
      </c>
      <c r="E33" s="5"/>
      <c r="F33" s="5"/>
      <c r="G33" s="4" t="str">
        <f t="shared" si="3"/>
        <v>Hide</v>
      </c>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x14ac:dyDescent="0.2">
      <c r="A34" s="18" t="s">
        <v>16</v>
      </c>
      <c r="B34" s="24"/>
      <c r="C34" s="20">
        <f>$B34*(C26+C27)*C25</f>
        <v>0</v>
      </c>
      <c r="D34" s="21">
        <f t="shared" si="2"/>
        <v>0</v>
      </c>
      <c r="E34" s="5"/>
      <c r="F34" s="5"/>
      <c r="G34" s="4" t="str">
        <f t="shared" si="3"/>
        <v>Hide</v>
      </c>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s="29" customFormat="1" thickBot="1" x14ac:dyDescent="0.25">
      <c r="A35" s="25" t="s">
        <v>3</v>
      </c>
      <c r="B35" s="26"/>
      <c r="C35" s="27">
        <f>SUBTOTAL(9,C29:C34)</f>
        <v>0</v>
      </c>
      <c r="D35" s="28">
        <f>SUBTOTAL(9,D29:D34)</f>
        <v>0</v>
      </c>
      <c r="G35" s="4" t="str">
        <f t="shared" si="3"/>
        <v>Hide</v>
      </c>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row>
    <row r="36" spans="1:37" ht="13.5" thickBot="1" x14ac:dyDescent="0.25">
      <c r="A36" s="31"/>
      <c r="B36" s="31"/>
      <c r="C36" s="31"/>
      <c r="D36" s="31"/>
      <c r="E36" s="5"/>
      <c r="F36" s="5"/>
      <c r="G36" s="4" t="s">
        <v>1</v>
      </c>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x14ac:dyDescent="0.2">
      <c r="A37" s="7" t="s">
        <v>38</v>
      </c>
      <c r="B37" s="8"/>
      <c r="C37" s="9" t="s">
        <v>29</v>
      </c>
      <c r="D37" s="10" t="s">
        <v>3</v>
      </c>
      <c r="E37" s="5"/>
      <c r="F37" s="5"/>
      <c r="G37" s="4" t="str">
        <f>IF(D50&gt;0,"Show","Hide")</f>
        <v>Hide</v>
      </c>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row>
    <row r="38" spans="1:37" ht="12" customHeight="1" x14ac:dyDescent="0.2">
      <c r="A38" s="11" t="s">
        <v>4</v>
      </c>
      <c r="B38" s="12"/>
      <c r="C38" s="13">
        <v>2</v>
      </c>
      <c r="D38" s="14">
        <f>SUM(C38:C38)</f>
        <v>2</v>
      </c>
      <c r="E38" s="5"/>
      <c r="F38" s="5"/>
      <c r="G38" s="4" t="str">
        <f>IF(D50&gt;0,"Show","Hide")</f>
        <v>Hide</v>
      </c>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1:37" ht="12" customHeight="1" x14ac:dyDescent="0.2">
      <c r="A39" s="11" t="s">
        <v>5</v>
      </c>
      <c r="B39" s="12"/>
      <c r="C39" s="13">
        <v>2</v>
      </c>
      <c r="D39" s="14">
        <f>SUM(C39:C39)</f>
        <v>2</v>
      </c>
      <c r="E39" s="5"/>
      <c r="F39" s="5"/>
      <c r="G39" s="4" t="str">
        <f>IF(D50&gt;0,"Show","Hide")</f>
        <v>Hide</v>
      </c>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row>
    <row r="40" spans="1:37" x14ac:dyDescent="0.2">
      <c r="A40" s="11" t="s">
        <v>6</v>
      </c>
      <c r="B40" s="12"/>
      <c r="C40" s="13">
        <v>6</v>
      </c>
      <c r="D40" s="14">
        <f>SUM(C40:C40)</f>
        <v>6</v>
      </c>
      <c r="E40" s="5"/>
      <c r="F40" s="5"/>
      <c r="G40" s="4" t="str">
        <f>IF(D50&gt;0,"Show","Hide")</f>
        <v>Hide</v>
      </c>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1:37" x14ac:dyDescent="0.2">
      <c r="A41" s="15" t="s">
        <v>7</v>
      </c>
      <c r="B41" s="12"/>
      <c r="C41" s="13">
        <v>7</v>
      </c>
      <c r="D41" s="14">
        <f>SUM(C41:C41)</f>
        <v>7</v>
      </c>
      <c r="E41" s="5"/>
      <c r="F41" s="5"/>
      <c r="G41" s="4" t="str">
        <f>IF(D50&gt;0,"Show","Hide")</f>
        <v>Hide</v>
      </c>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1:37" x14ac:dyDescent="0.2">
      <c r="A42" s="11" t="s">
        <v>8</v>
      </c>
      <c r="B42" s="12"/>
      <c r="C42" s="13">
        <v>10</v>
      </c>
      <c r="D42" s="14">
        <f>SUM(C42:C42)</f>
        <v>10</v>
      </c>
      <c r="E42" s="5"/>
      <c r="F42" s="5"/>
      <c r="G42" s="4" t="str">
        <f>IF(D50&gt;0,"Show","Hide")</f>
        <v>Hide</v>
      </c>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row>
    <row r="43" spans="1:37" x14ac:dyDescent="0.2">
      <c r="A43" s="11"/>
      <c r="B43" s="17" t="s">
        <v>9</v>
      </c>
      <c r="C43" s="12"/>
      <c r="D43" s="14"/>
      <c r="E43" s="5"/>
      <c r="F43" s="5"/>
      <c r="G43" s="4" t="str">
        <f>IF(D50&gt;0,"Show","Hide")</f>
        <v>Hide</v>
      </c>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row>
    <row r="44" spans="1:37" x14ac:dyDescent="0.2">
      <c r="A44" s="18" t="s">
        <v>10</v>
      </c>
      <c r="B44" s="24"/>
      <c r="C44" s="32">
        <f>$B44*C38*C40</f>
        <v>0</v>
      </c>
      <c r="D44" s="21">
        <f t="shared" ref="D44:D49" si="4">SUM(C44:C44)</f>
        <v>0</v>
      </c>
      <c r="E44" s="5"/>
      <c r="F44" s="5"/>
      <c r="G44" s="4" t="str">
        <f>IF(D44&gt;0,"Show","Hide")</f>
        <v>Hide</v>
      </c>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1:37" x14ac:dyDescent="0.2">
      <c r="A45" s="23" t="s">
        <v>15</v>
      </c>
      <c r="B45" s="24"/>
      <c r="C45" s="32">
        <f>+$B45*C41*C40</f>
        <v>0</v>
      </c>
      <c r="D45" s="21">
        <f t="shared" si="4"/>
        <v>0</v>
      </c>
      <c r="E45" s="5"/>
      <c r="F45" s="22"/>
      <c r="G45" s="4" t="str">
        <f t="shared" ref="G45:G50" si="5">IF(D45&gt;0,"Show","Hide")</f>
        <v>Hide</v>
      </c>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row>
    <row r="46" spans="1:37" x14ac:dyDescent="0.2">
      <c r="A46" s="23" t="s">
        <v>102</v>
      </c>
      <c r="B46" s="24"/>
      <c r="C46" s="32">
        <f>$B46*(C41)*C40</f>
        <v>0</v>
      </c>
      <c r="D46" s="21">
        <f t="shared" si="4"/>
        <v>0</v>
      </c>
      <c r="E46" s="5"/>
      <c r="F46" s="5"/>
      <c r="G46" s="4" t="str">
        <f t="shared" si="5"/>
        <v>Hide</v>
      </c>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row>
    <row r="47" spans="1:37" x14ac:dyDescent="0.2">
      <c r="A47" s="23" t="s">
        <v>12</v>
      </c>
      <c r="B47" s="24"/>
      <c r="C47" s="32">
        <f>$B47*C41*C40*(C38+C39)</f>
        <v>0</v>
      </c>
      <c r="D47" s="21">
        <f t="shared" si="4"/>
        <v>0</v>
      </c>
      <c r="E47" s="5"/>
      <c r="F47" s="5"/>
      <c r="G47" s="4" t="str">
        <f t="shared" si="5"/>
        <v>Hide</v>
      </c>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row>
    <row r="48" spans="1:37" s="29" customFormat="1" ht="12" x14ac:dyDescent="0.2">
      <c r="A48" s="18" t="s">
        <v>13</v>
      </c>
      <c r="B48" s="24"/>
      <c r="C48" s="32">
        <f>$B48*(C41+C42)*C40*C38</f>
        <v>0</v>
      </c>
      <c r="D48" s="21">
        <f t="shared" si="4"/>
        <v>0</v>
      </c>
      <c r="G48" s="4" t="str">
        <f t="shared" si="5"/>
        <v>Hide</v>
      </c>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row>
    <row r="49" spans="1:37" x14ac:dyDescent="0.2">
      <c r="A49" s="18" t="s">
        <v>17</v>
      </c>
      <c r="B49" s="24"/>
      <c r="C49" s="32">
        <f>$B49*(C41+C42)*C40</f>
        <v>0</v>
      </c>
      <c r="D49" s="21">
        <f t="shared" si="4"/>
        <v>0</v>
      </c>
      <c r="E49" s="5"/>
      <c r="F49" s="5"/>
      <c r="G49" s="4" t="str">
        <f t="shared" si="5"/>
        <v>Hide</v>
      </c>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row>
    <row r="50" spans="1:37" ht="13.5" thickBot="1" x14ac:dyDescent="0.25">
      <c r="A50" s="25" t="s">
        <v>3</v>
      </c>
      <c r="B50" s="26"/>
      <c r="C50" s="27">
        <f>SUBTOTAL(9,C44:C49)</f>
        <v>0</v>
      </c>
      <c r="D50" s="28">
        <f>SUBTOTAL(9,D44:D49)</f>
        <v>0</v>
      </c>
      <c r="E50" s="5"/>
      <c r="F50" s="5"/>
      <c r="G50" s="4" t="str">
        <f t="shared" si="5"/>
        <v>Hide</v>
      </c>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row>
    <row r="51" spans="1:37" ht="13.5" thickBot="1" x14ac:dyDescent="0.25">
      <c r="A51" s="5"/>
      <c r="B51" s="5"/>
      <c r="C51" s="5"/>
      <c r="D51" s="5"/>
      <c r="E51" s="5"/>
      <c r="F51" s="5"/>
      <c r="G51" s="4" t="s">
        <v>1</v>
      </c>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row>
    <row r="52" spans="1:37" x14ac:dyDescent="0.2">
      <c r="A52" s="7" t="s">
        <v>37</v>
      </c>
      <c r="B52" s="8"/>
      <c r="C52" s="9" t="s">
        <v>29</v>
      </c>
      <c r="D52" s="10" t="s">
        <v>3</v>
      </c>
      <c r="E52" s="5"/>
      <c r="F52" s="5"/>
      <c r="G52" s="4" t="str">
        <f>IF(D65&gt;0,"Show","Hide")</f>
        <v>Hide</v>
      </c>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row>
    <row r="53" spans="1:37" x14ac:dyDescent="0.2">
      <c r="A53" s="11" t="s">
        <v>4</v>
      </c>
      <c r="B53" s="12"/>
      <c r="C53" s="13"/>
      <c r="D53" s="14">
        <f>SUM(C53:C53)</f>
        <v>0</v>
      </c>
      <c r="E53" s="5"/>
      <c r="F53" s="5"/>
      <c r="G53" s="4" t="str">
        <f>IF(D65&gt;0,"Show","Hide")</f>
        <v>Hide</v>
      </c>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row>
    <row r="54" spans="1:37" x14ac:dyDescent="0.2">
      <c r="A54" s="11" t="s">
        <v>5</v>
      </c>
      <c r="B54" s="12"/>
      <c r="C54" s="13"/>
      <c r="D54" s="14">
        <f>SUM(C54:C54)</f>
        <v>0</v>
      </c>
      <c r="E54" s="5"/>
      <c r="F54" s="5"/>
      <c r="G54" s="4" t="str">
        <f>IF(D65&gt;0,"Show","Hide")</f>
        <v>Hide</v>
      </c>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row>
    <row r="55" spans="1:37" x14ac:dyDescent="0.2">
      <c r="A55" s="11" t="s">
        <v>6</v>
      </c>
      <c r="B55" s="12"/>
      <c r="C55" s="13"/>
      <c r="D55" s="14">
        <f>SUM(C55:C55)</f>
        <v>0</v>
      </c>
      <c r="E55" s="5"/>
      <c r="F55" s="5"/>
      <c r="G55" s="4" t="str">
        <f>IF(D65&gt;0,"Show","Hide")</f>
        <v>Hide</v>
      </c>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row>
    <row r="56" spans="1:37" x14ac:dyDescent="0.2">
      <c r="A56" s="15" t="s">
        <v>7</v>
      </c>
      <c r="B56" s="12"/>
      <c r="C56" s="13"/>
      <c r="D56" s="14">
        <f>SUM(C56:C56)</f>
        <v>0</v>
      </c>
      <c r="E56" s="5"/>
      <c r="F56" s="5"/>
      <c r="G56" s="4" t="str">
        <f>IF(D65&gt;0,"Show","Hide")</f>
        <v>Hide</v>
      </c>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row>
    <row r="57" spans="1:37" x14ac:dyDescent="0.2">
      <c r="A57" s="11" t="s">
        <v>8</v>
      </c>
      <c r="B57" s="12"/>
      <c r="C57" s="13"/>
      <c r="D57" s="14">
        <f>SUM(C57:C57)</f>
        <v>0</v>
      </c>
      <c r="E57" s="5"/>
      <c r="F57" s="5"/>
      <c r="G57" s="4" t="str">
        <f>IF(D65&gt;0,"Show","Hide")</f>
        <v>Hide</v>
      </c>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row>
    <row r="58" spans="1:37" x14ac:dyDescent="0.2">
      <c r="A58" s="11"/>
      <c r="B58" s="17" t="s">
        <v>9</v>
      </c>
      <c r="C58" s="12"/>
      <c r="D58" s="14"/>
      <c r="E58" s="5"/>
      <c r="F58" s="5"/>
      <c r="G58" s="4" t="str">
        <f>IF(D65&gt;0,"Show","Hide")</f>
        <v>Hide</v>
      </c>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row>
    <row r="59" spans="1:37" x14ac:dyDescent="0.2">
      <c r="A59" s="18" t="s">
        <v>10</v>
      </c>
      <c r="B59" s="19"/>
      <c r="C59" s="32">
        <f>$B59*C53*C55</f>
        <v>0</v>
      </c>
      <c r="D59" s="21">
        <f t="shared" ref="D59:D64" si="6">SUM(C59:C59)</f>
        <v>0</v>
      </c>
      <c r="E59" s="5"/>
      <c r="F59" s="5"/>
      <c r="G59" s="4" t="str">
        <f>IF(D59&gt;0,"Show","Hide")</f>
        <v>Hide</v>
      </c>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row>
    <row r="60" spans="1:37" x14ac:dyDescent="0.2">
      <c r="A60" s="23" t="s">
        <v>11</v>
      </c>
      <c r="B60" s="24"/>
      <c r="C60" s="32">
        <f>+$B60*C56*C55</f>
        <v>0</v>
      </c>
      <c r="D60" s="21">
        <f t="shared" si="6"/>
        <v>0</v>
      </c>
      <c r="E60" s="5"/>
      <c r="F60" s="22"/>
      <c r="G60" s="4" t="str">
        <f t="shared" ref="G60:G65" si="7">IF(D60&gt;0,"Show","Hide")</f>
        <v>Hide</v>
      </c>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row>
    <row r="61" spans="1:37" x14ac:dyDescent="0.2">
      <c r="A61" s="23" t="s">
        <v>102</v>
      </c>
      <c r="B61" s="24"/>
      <c r="C61" s="32">
        <f>$B61*(C56)*C55</f>
        <v>0</v>
      </c>
      <c r="D61" s="21">
        <f t="shared" si="6"/>
        <v>0</v>
      </c>
      <c r="E61" s="5" t="s">
        <v>18</v>
      </c>
      <c r="F61" s="5"/>
      <c r="G61" s="4" t="str">
        <f t="shared" si="7"/>
        <v>Hide</v>
      </c>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row>
    <row r="62" spans="1:37" x14ac:dyDescent="0.2">
      <c r="A62" s="23" t="s">
        <v>12</v>
      </c>
      <c r="B62" s="24"/>
      <c r="C62" s="32">
        <f>$B62*C56*C55*(C53+C54)</f>
        <v>0</v>
      </c>
      <c r="D62" s="21">
        <f t="shared" si="6"/>
        <v>0</v>
      </c>
      <c r="E62" s="5"/>
      <c r="F62" s="5"/>
      <c r="G62" s="4" t="str">
        <f t="shared" si="7"/>
        <v>Hide</v>
      </c>
    </row>
    <row r="63" spans="1:37" x14ac:dyDescent="0.2">
      <c r="A63" s="18" t="s">
        <v>13</v>
      </c>
      <c r="B63" s="24"/>
      <c r="C63" s="32">
        <f>$B63*(C56+C57)*C55*C53</f>
        <v>0</v>
      </c>
      <c r="D63" s="21">
        <f t="shared" si="6"/>
        <v>0</v>
      </c>
      <c r="E63" s="5"/>
      <c r="F63" s="5"/>
      <c r="G63" s="4" t="str">
        <f t="shared" si="7"/>
        <v>Hide</v>
      </c>
    </row>
    <row r="64" spans="1:37" x14ac:dyDescent="0.2">
      <c r="A64" s="18" t="s">
        <v>17</v>
      </c>
      <c r="B64" s="24"/>
      <c r="C64" s="32">
        <f>$B64*(C56+C57)*C55</f>
        <v>0</v>
      </c>
      <c r="D64" s="21">
        <f t="shared" si="6"/>
        <v>0</v>
      </c>
      <c r="E64" s="5"/>
      <c r="F64" s="5"/>
      <c r="G64" s="4" t="str">
        <f t="shared" si="7"/>
        <v>Hide</v>
      </c>
    </row>
    <row r="65" spans="1:7" ht="13.5" thickBot="1" x14ac:dyDescent="0.25">
      <c r="A65" s="25" t="s">
        <v>3</v>
      </c>
      <c r="B65" s="26"/>
      <c r="C65" s="27">
        <f>SUBTOTAL(9,C59:C64)</f>
        <v>0</v>
      </c>
      <c r="D65" s="28">
        <f>SUBTOTAL(9,D59:D64)</f>
        <v>0</v>
      </c>
      <c r="E65" s="5"/>
      <c r="F65" s="5"/>
      <c r="G65" s="4" t="str">
        <f t="shared" si="7"/>
        <v>Hide</v>
      </c>
    </row>
    <row r="66" spans="1:7" ht="13.5" thickBot="1" x14ac:dyDescent="0.25">
      <c r="A66" s="5"/>
      <c r="B66" s="5"/>
      <c r="C66" s="5"/>
      <c r="D66" s="5"/>
      <c r="E66" s="5"/>
      <c r="F66" s="5"/>
      <c r="G66" s="4" t="s">
        <v>1</v>
      </c>
    </row>
    <row r="67" spans="1:7" x14ac:dyDescent="0.2">
      <c r="A67" s="7" t="s">
        <v>36</v>
      </c>
      <c r="B67" s="8"/>
      <c r="C67" s="9" t="s">
        <v>29</v>
      </c>
      <c r="D67" s="10" t="s">
        <v>3</v>
      </c>
      <c r="E67" s="5"/>
      <c r="F67" s="5"/>
      <c r="G67" s="4" t="str">
        <f>IF(D80&gt;0,"Show","Hide")</f>
        <v>Hide</v>
      </c>
    </row>
    <row r="68" spans="1:7" x14ac:dyDescent="0.2">
      <c r="A68" s="11" t="s">
        <v>4</v>
      </c>
      <c r="B68" s="12"/>
      <c r="C68" s="13"/>
      <c r="D68" s="14">
        <f>SUM(C68:C68)</f>
        <v>0</v>
      </c>
      <c r="E68" s="5"/>
      <c r="F68" s="5"/>
      <c r="G68" s="4" t="str">
        <f>IF(D80&gt;0,"Show","Hide")</f>
        <v>Hide</v>
      </c>
    </row>
    <row r="69" spans="1:7" x14ac:dyDescent="0.2">
      <c r="A69" s="11" t="s">
        <v>5</v>
      </c>
      <c r="B69" s="12"/>
      <c r="C69" s="13"/>
      <c r="D69" s="14">
        <f>SUM(C69:C69)</f>
        <v>0</v>
      </c>
      <c r="E69" s="5"/>
      <c r="F69" s="5"/>
      <c r="G69" s="4" t="str">
        <f>IF(D80&gt;0,"Show","Hide")</f>
        <v>Hide</v>
      </c>
    </row>
    <row r="70" spans="1:7" x14ac:dyDescent="0.2">
      <c r="A70" s="11" t="s">
        <v>6</v>
      </c>
      <c r="B70" s="12"/>
      <c r="C70" s="13"/>
      <c r="D70" s="14">
        <f>SUM(C70:C70)</f>
        <v>0</v>
      </c>
      <c r="E70" s="5"/>
      <c r="F70" s="5"/>
      <c r="G70" s="4" t="str">
        <f>IF(D80&gt;0,"Show","Hide")</f>
        <v>Hide</v>
      </c>
    </row>
    <row r="71" spans="1:7" x14ac:dyDescent="0.2">
      <c r="A71" s="15" t="s">
        <v>7</v>
      </c>
      <c r="B71" s="12"/>
      <c r="C71" s="13"/>
      <c r="D71" s="14">
        <f>SUM(C71:C71)</f>
        <v>0</v>
      </c>
      <c r="E71" s="5"/>
      <c r="F71" s="5"/>
      <c r="G71" s="4" t="str">
        <f>IF(D80&gt;0,"Show","Hide")</f>
        <v>Hide</v>
      </c>
    </row>
    <row r="72" spans="1:7" x14ac:dyDescent="0.2">
      <c r="A72" s="11" t="s">
        <v>8</v>
      </c>
      <c r="B72" s="12"/>
      <c r="C72" s="13"/>
      <c r="D72" s="14">
        <f>SUM(C72:C72)</f>
        <v>0</v>
      </c>
      <c r="E72" s="5"/>
      <c r="F72" s="5"/>
      <c r="G72" s="4" t="str">
        <f>IF(D80&gt;0,"Show","Hide")</f>
        <v>Hide</v>
      </c>
    </row>
    <row r="73" spans="1:7" x14ac:dyDescent="0.2">
      <c r="A73" s="11"/>
      <c r="B73" s="17" t="s">
        <v>9</v>
      </c>
      <c r="C73" s="12"/>
      <c r="D73" s="14"/>
      <c r="E73" s="5"/>
      <c r="F73" s="5"/>
      <c r="G73" s="4" t="str">
        <f>IF(D80&gt;0,"Show","Hide")</f>
        <v>Hide</v>
      </c>
    </row>
    <row r="74" spans="1:7" x14ac:dyDescent="0.2">
      <c r="A74" s="18" t="s">
        <v>10</v>
      </c>
      <c r="B74" s="19"/>
      <c r="C74" s="32">
        <f>$B74*C68*C70</f>
        <v>0</v>
      </c>
      <c r="D74" s="21">
        <f t="shared" ref="D74:D79" si="8">SUM(C74:C74)</f>
        <v>0</v>
      </c>
      <c r="E74" s="5"/>
      <c r="F74" s="5"/>
      <c r="G74" s="4" t="str">
        <f>IF(D74&gt;0,"Show","Hide")</f>
        <v>Hide</v>
      </c>
    </row>
    <row r="75" spans="1:7" x14ac:dyDescent="0.2">
      <c r="A75" s="23" t="s">
        <v>11</v>
      </c>
      <c r="B75" s="24"/>
      <c r="C75" s="32">
        <f>+$B75*C71*C70</f>
        <v>0</v>
      </c>
      <c r="D75" s="21">
        <f t="shared" si="8"/>
        <v>0</v>
      </c>
      <c r="E75" s="5"/>
      <c r="F75" s="5"/>
      <c r="G75" s="4" t="str">
        <f t="shared" ref="G75:G80" si="9">IF(D75&gt;0,"Show","Hide")</f>
        <v>Hide</v>
      </c>
    </row>
    <row r="76" spans="1:7" x14ac:dyDescent="0.2">
      <c r="A76" s="23" t="s">
        <v>102</v>
      </c>
      <c r="B76" s="24"/>
      <c r="C76" s="32">
        <f>$B76*(C71)*C70</f>
        <v>0</v>
      </c>
      <c r="D76" s="21">
        <f t="shared" si="8"/>
        <v>0</v>
      </c>
      <c r="E76" s="5" t="s">
        <v>18</v>
      </c>
      <c r="F76" s="5"/>
      <c r="G76" s="4" t="str">
        <f t="shared" si="9"/>
        <v>Hide</v>
      </c>
    </row>
    <row r="77" spans="1:7" x14ac:dyDescent="0.2">
      <c r="A77" s="23" t="s">
        <v>12</v>
      </c>
      <c r="B77" s="24"/>
      <c r="C77" s="32">
        <f>$B77*C71*C70*(C68+C69)</f>
        <v>0</v>
      </c>
      <c r="D77" s="21">
        <f t="shared" si="8"/>
        <v>0</v>
      </c>
      <c r="E77" s="5"/>
      <c r="F77" s="5"/>
      <c r="G77" s="4" t="str">
        <f t="shared" si="9"/>
        <v>Hide</v>
      </c>
    </row>
    <row r="78" spans="1:7" x14ac:dyDescent="0.2">
      <c r="A78" s="18" t="s">
        <v>13</v>
      </c>
      <c r="B78" s="24"/>
      <c r="C78" s="32">
        <f>$B78*(C71+C72)*C70*C68</f>
        <v>0</v>
      </c>
      <c r="D78" s="21">
        <f t="shared" si="8"/>
        <v>0</v>
      </c>
      <c r="E78" s="5"/>
      <c r="F78" s="5"/>
      <c r="G78" s="4" t="str">
        <f t="shared" si="9"/>
        <v>Hide</v>
      </c>
    </row>
    <row r="79" spans="1:7" x14ac:dyDescent="0.2">
      <c r="A79" s="18" t="s">
        <v>17</v>
      </c>
      <c r="B79" s="24"/>
      <c r="C79" s="32">
        <f>$B79*(C71+C72)*C70</f>
        <v>0</v>
      </c>
      <c r="D79" s="21">
        <f t="shared" si="8"/>
        <v>0</v>
      </c>
      <c r="E79" s="5"/>
      <c r="F79" s="5"/>
      <c r="G79" s="4" t="str">
        <f t="shared" si="9"/>
        <v>Hide</v>
      </c>
    </row>
    <row r="80" spans="1:7" ht="13.5" thickBot="1" x14ac:dyDescent="0.25">
      <c r="A80" s="25" t="s">
        <v>3</v>
      </c>
      <c r="B80" s="26"/>
      <c r="C80" s="27">
        <f>SUBTOTAL(9,C74:C79)</f>
        <v>0</v>
      </c>
      <c r="D80" s="28">
        <f>SUBTOTAL(9,D74:D79)</f>
        <v>0</v>
      </c>
      <c r="E80" s="5"/>
      <c r="F80" s="5"/>
      <c r="G80" s="4" t="str">
        <f t="shared" si="9"/>
        <v>Hide</v>
      </c>
    </row>
    <row r="81" spans="1:7" ht="13.5" thickBot="1" x14ac:dyDescent="0.25">
      <c r="A81" s="5"/>
      <c r="B81" s="5"/>
      <c r="C81" s="5"/>
      <c r="D81" s="5"/>
      <c r="E81" s="5"/>
      <c r="F81" s="5"/>
      <c r="G81" s="4" t="s">
        <v>1</v>
      </c>
    </row>
    <row r="82" spans="1:7" x14ac:dyDescent="0.2">
      <c r="A82" s="7" t="s">
        <v>35</v>
      </c>
      <c r="B82" s="8"/>
      <c r="C82" s="9" t="s">
        <v>29</v>
      </c>
      <c r="D82" s="10" t="s">
        <v>3</v>
      </c>
      <c r="E82" s="5"/>
      <c r="F82" s="5"/>
      <c r="G82" s="4" t="str">
        <f>IF(D95&gt;0,"Show","Hide")</f>
        <v>Hide</v>
      </c>
    </row>
    <row r="83" spans="1:7" x14ac:dyDescent="0.2">
      <c r="A83" s="11" t="s">
        <v>4</v>
      </c>
      <c r="B83" s="12"/>
      <c r="C83" s="13"/>
      <c r="D83" s="14">
        <f>SUM(C83:C83)</f>
        <v>0</v>
      </c>
      <c r="E83" s="5"/>
      <c r="F83" s="5"/>
      <c r="G83" s="4" t="str">
        <f>IF(D95&gt;0,"Show","Hide")</f>
        <v>Hide</v>
      </c>
    </row>
    <row r="84" spans="1:7" x14ac:dyDescent="0.2">
      <c r="A84" s="11" t="s">
        <v>5</v>
      </c>
      <c r="B84" s="12"/>
      <c r="C84" s="13"/>
      <c r="D84" s="14">
        <f>SUM(C84:C84)</f>
        <v>0</v>
      </c>
      <c r="E84" s="5"/>
      <c r="F84" s="5"/>
      <c r="G84" s="4" t="str">
        <f>IF(D95&gt;0,"Show","Hide")</f>
        <v>Hide</v>
      </c>
    </row>
    <row r="85" spans="1:7" x14ac:dyDescent="0.2">
      <c r="A85" s="11" t="s">
        <v>6</v>
      </c>
      <c r="B85" s="12"/>
      <c r="C85" s="13"/>
      <c r="D85" s="14">
        <f>SUM(C85:C85)</f>
        <v>0</v>
      </c>
      <c r="E85" s="5"/>
      <c r="F85" s="5"/>
      <c r="G85" s="4" t="str">
        <f>IF(D95&gt;0,"Show","Hide")</f>
        <v>Hide</v>
      </c>
    </row>
    <row r="86" spans="1:7" x14ac:dyDescent="0.2">
      <c r="A86" s="15" t="s">
        <v>7</v>
      </c>
      <c r="B86" s="12"/>
      <c r="C86" s="13"/>
      <c r="D86" s="14">
        <f>SUM(C86:C86)</f>
        <v>0</v>
      </c>
      <c r="E86" s="5"/>
      <c r="F86" s="5"/>
      <c r="G86" s="4" t="str">
        <f>IF(D95&gt;0,"Show","Hide")</f>
        <v>Hide</v>
      </c>
    </row>
    <row r="87" spans="1:7" x14ac:dyDescent="0.2">
      <c r="A87" s="11" t="s">
        <v>8</v>
      </c>
      <c r="B87" s="12"/>
      <c r="C87" s="13"/>
      <c r="D87" s="14">
        <f>SUM(C87:C87)</f>
        <v>0</v>
      </c>
      <c r="E87" s="5"/>
      <c r="F87" s="5"/>
      <c r="G87" s="4" t="str">
        <f>IF(D95&gt;0,"Show","Hide")</f>
        <v>Hide</v>
      </c>
    </row>
    <row r="88" spans="1:7" x14ac:dyDescent="0.2">
      <c r="A88" s="11"/>
      <c r="B88" s="17" t="s">
        <v>9</v>
      </c>
      <c r="C88" s="12"/>
      <c r="D88" s="14"/>
      <c r="E88" s="5"/>
      <c r="F88" s="5"/>
      <c r="G88" s="4" t="str">
        <f>IF(D95&gt;0,"Show","Hide")</f>
        <v>Hide</v>
      </c>
    </row>
    <row r="89" spans="1:7" x14ac:dyDescent="0.2">
      <c r="A89" s="18" t="s">
        <v>10</v>
      </c>
      <c r="B89" s="24"/>
      <c r="C89" s="32">
        <f>$B89*C83*C85</f>
        <v>0</v>
      </c>
      <c r="D89" s="21">
        <f t="shared" ref="D89:D94" si="10">SUM(C89:C89)</f>
        <v>0</v>
      </c>
      <c r="E89" s="5"/>
      <c r="F89" s="5"/>
      <c r="G89" s="4" t="str">
        <f>IF(D89&gt;0,"Show","Hide")</f>
        <v>Hide</v>
      </c>
    </row>
    <row r="90" spans="1:7" x14ac:dyDescent="0.2">
      <c r="A90" s="23" t="s">
        <v>15</v>
      </c>
      <c r="B90" s="24"/>
      <c r="C90" s="32">
        <f>+$B90*C86*C85</f>
        <v>0</v>
      </c>
      <c r="D90" s="21">
        <f t="shared" si="10"/>
        <v>0</v>
      </c>
      <c r="E90" s="5"/>
      <c r="F90" s="5"/>
      <c r="G90" s="4" t="str">
        <f t="shared" ref="G90:G95" si="11">IF(D90&gt;0,"Show","Hide")</f>
        <v>Hide</v>
      </c>
    </row>
    <row r="91" spans="1:7" x14ac:dyDescent="0.2">
      <c r="A91" s="23" t="s">
        <v>102</v>
      </c>
      <c r="B91" s="24"/>
      <c r="C91" s="32">
        <f>$B91*(C86)*C85</f>
        <v>0</v>
      </c>
      <c r="D91" s="21">
        <f t="shared" si="10"/>
        <v>0</v>
      </c>
      <c r="E91" s="5" t="s">
        <v>18</v>
      </c>
      <c r="F91" s="5"/>
      <c r="G91" s="4" t="str">
        <f t="shared" si="11"/>
        <v>Hide</v>
      </c>
    </row>
    <row r="92" spans="1:7" x14ac:dyDescent="0.2">
      <c r="A92" s="23" t="s">
        <v>12</v>
      </c>
      <c r="B92" s="24"/>
      <c r="C92" s="32">
        <f>$B92*C86*C85*(C83+C84)</f>
        <v>0</v>
      </c>
      <c r="D92" s="21">
        <f t="shared" si="10"/>
        <v>0</v>
      </c>
      <c r="E92" s="5"/>
      <c r="F92" s="5"/>
      <c r="G92" s="4" t="str">
        <f t="shared" si="11"/>
        <v>Hide</v>
      </c>
    </row>
    <row r="93" spans="1:7" x14ac:dyDescent="0.2">
      <c r="A93" s="18" t="s">
        <v>13</v>
      </c>
      <c r="B93" s="24"/>
      <c r="C93" s="32">
        <f>$B93*(C86+C87)*C85*C83</f>
        <v>0</v>
      </c>
      <c r="D93" s="21">
        <f t="shared" si="10"/>
        <v>0</v>
      </c>
      <c r="E93" s="5"/>
      <c r="F93" s="5"/>
      <c r="G93" s="4" t="str">
        <f t="shared" si="11"/>
        <v>Hide</v>
      </c>
    </row>
    <row r="94" spans="1:7" x14ac:dyDescent="0.2">
      <c r="A94" s="18" t="s">
        <v>17</v>
      </c>
      <c r="B94" s="24"/>
      <c r="C94" s="32">
        <f>$B94*(C86+C87)*C85</f>
        <v>0</v>
      </c>
      <c r="D94" s="21">
        <f t="shared" si="10"/>
        <v>0</v>
      </c>
      <c r="E94" s="5"/>
      <c r="F94" s="5"/>
      <c r="G94" s="4" t="str">
        <f t="shared" si="11"/>
        <v>Hide</v>
      </c>
    </row>
    <row r="95" spans="1:7" ht="13.5" thickBot="1" x14ac:dyDescent="0.25">
      <c r="A95" s="25" t="s">
        <v>3</v>
      </c>
      <c r="B95" s="26"/>
      <c r="C95" s="27">
        <f>SUBTOTAL(9,C89:C94)</f>
        <v>0</v>
      </c>
      <c r="D95" s="28">
        <f>SUBTOTAL(9,D89:D94)</f>
        <v>0</v>
      </c>
      <c r="E95" s="5"/>
      <c r="F95" s="5"/>
      <c r="G95" s="4" t="str">
        <f t="shared" si="11"/>
        <v>Hide</v>
      </c>
    </row>
    <row r="96" spans="1:7" ht="13.5" thickBot="1" x14ac:dyDescent="0.25">
      <c r="A96" s="5"/>
      <c r="B96" s="5"/>
      <c r="C96" s="5"/>
      <c r="D96" s="5"/>
      <c r="E96" s="5"/>
      <c r="F96" s="5"/>
      <c r="G96" s="4" t="s">
        <v>1</v>
      </c>
    </row>
    <row r="97" spans="1:7" x14ac:dyDescent="0.2">
      <c r="A97" s="7" t="s">
        <v>34</v>
      </c>
      <c r="B97" s="8"/>
      <c r="C97" s="9" t="s">
        <v>29</v>
      </c>
      <c r="D97" s="10" t="s">
        <v>3</v>
      </c>
      <c r="E97" s="5"/>
      <c r="F97" s="5"/>
      <c r="G97" s="4" t="str">
        <f>IF(D110&gt;0,"Show","Hide")</f>
        <v>Hide</v>
      </c>
    </row>
    <row r="98" spans="1:7" x14ac:dyDescent="0.2">
      <c r="A98" s="11" t="s">
        <v>4</v>
      </c>
      <c r="B98" s="12"/>
      <c r="C98" s="13"/>
      <c r="D98" s="14">
        <f>SUM(C98:C98)</f>
        <v>0</v>
      </c>
      <c r="E98" s="5"/>
      <c r="F98" s="5"/>
      <c r="G98" s="4" t="str">
        <f>IF(D110&gt;0,"Show","Hide")</f>
        <v>Hide</v>
      </c>
    </row>
    <row r="99" spans="1:7" x14ac:dyDescent="0.2">
      <c r="A99" s="11" t="s">
        <v>5</v>
      </c>
      <c r="B99" s="12"/>
      <c r="C99" s="13"/>
      <c r="D99" s="14">
        <f>SUM(C99:C99)</f>
        <v>0</v>
      </c>
      <c r="E99" s="5"/>
      <c r="F99" s="5"/>
      <c r="G99" s="4" t="str">
        <f>IF(D110&gt;0,"Show","Hide")</f>
        <v>Hide</v>
      </c>
    </row>
    <row r="100" spans="1:7" x14ac:dyDescent="0.2">
      <c r="A100" s="11" t="s">
        <v>6</v>
      </c>
      <c r="B100" s="12"/>
      <c r="C100" s="13"/>
      <c r="D100" s="14">
        <f>SUM(C100:C100)</f>
        <v>0</v>
      </c>
      <c r="E100" s="5"/>
      <c r="F100" s="5"/>
      <c r="G100" s="4" t="str">
        <f>IF(D110&gt;0,"Show","Hide")</f>
        <v>Hide</v>
      </c>
    </row>
    <row r="101" spans="1:7" x14ac:dyDescent="0.2">
      <c r="A101" s="15" t="s">
        <v>7</v>
      </c>
      <c r="B101" s="12"/>
      <c r="C101" s="13"/>
      <c r="D101" s="14">
        <f>SUM(C101:C101)</f>
        <v>0</v>
      </c>
      <c r="E101" s="5"/>
      <c r="F101" s="5"/>
      <c r="G101" s="4" t="str">
        <f>IF(D110&gt;0,"Show","Hide")</f>
        <v>Hide</v>
      </c>
    </row>
    <row r="102" spans="1:7" x14ac:dyDescent="0.2">
      <c r="A102" s="11" t="s">
        <v>8</v>
      </c>
      <c r="B102" s="12"/>
      <c r="C102" s="13"/>
      <c r="D102" s="14">
        <f>SUM(C102:C102)</f>
        <v>0</v>
      </c>
      <c r="E102" s="5"/>
      <c r="F102" s="5"/>
      <c r="G102" s="4" t="str">
        <f>IF(D110&gt;0,"Show","Hide")</f>
        <v>Hide</v>
      </c>
    </row>
    <row r="103" spans="1:7" x14ac:dyDescent="0.2">
      <c r="A103" s="11"/>
      <c r="B103" s="17" t="s">
        <v>9</v>
      </c>
      <c r="C103" s="12"/>
      <c r="D103" s="14"/>
      <c r="E103" s="5"/>
      <c r="F103" s="5"/>
      <c r="G103" s="4" t="str">
        <f>IF(D110&gt;0,"Show","Hide")</f>
        <v>Hide</v>
      </c>
    </row>
    <row r="104" spans="1:7" x14ac:dyDescent="0.2">
      <c r="A104" s="18" t="s">
        <v>10</v>
      </c>
      <c r="B104" s="24"/>
      <c r="C104" s="32">
        <f>$B104*C98*C100</f>
        <v>0</v>
      </c>
      <c r="D104" s="21">
        <f t="shared" ref="D104:D109" si="12">SUM(C104:C104)</f>
        <v>0</v>
      </c>
      <c r="E104" s="5"/>
      <c r="F104" s="5"/>
      <c r="G104" s="4" t="str">
        <f>IF(D104&gt;0,"Show","Hide")</f>
        <v>Hide</v>
      </c>
    </row>
    <row r="105" spans="1:7" x14ac:dyDescent="0.2">
      <c r="A105" s="23" t="s">
        <v>15</v>
      </c>
      <c r="B105" s="24"/>
      <c r="C105" s="32">
        <f>+$B105*C101*C100</f>
        <v>0</v>
      </c>
      <c r="D105" s="21">
        <f t="shared" si="12"/>
        <v>0</v>
      </c>
      <c r="E105" s="5"/>
      <c r="F105" s="5"/>
      <c r="G105" s="4" t="str">
        <f t="shared" ref="G105:G110" si="13">IF(D105&gt;0,"Show","Hide")</f>
        <v>Hide</v>
      </c>
    </row>
    <row r="106" spans="1:7" x14ac:dyDescent="0.2">
      <c r="A106" s="23" t="s">
        <v>102</v>
      </c>
      <c r="B106" s="24"/>
      <c r="C106" s="32">
        <f>$B106*(C101)*C100</f>
        <v>0</v>
      </c>
      <c r="D106" s="21">
        <f t="shared" si="12"/>
        <v>0</v>
      </c>
      <c r="E106" s="5" t="s">
        <v>18</v>
      </c>
      <c r="F106" s="5"/>
      <c r="G106" s="4" t="str">
        <f t="shared" si="13"/>
        <v>Hide</v>
      </c>
    </row>
    <row r="107" spans="1:7" x14ac:dyDescent="0.2">
      <c r="A107" s="23" t="s">
        <v>12</v>
      </c>
      <c r="B107" s="24"/>
      <c r="C107" s="32">
        <f>$B107*C101*C100*(C98+C99)</f>
        <v>0</v>
      </c>
      <c r="D107" s="21">
        <f t="shared" si="12"/>
        <v>0</v>
      </c>
      <c r="E107" s="5"/>
      <c r="F107" s="5"/>
      <c r="G107" s="4" t="str">
        <f t="shared" si="13"/>
        <v>Hide</v>
      </c>
    </row>
    <row r="108" spans="1:7" x14ac:dyDescent="0.2">
      <c r="A108" s="18" t="s">
        <v>13</v>
      </c>
      <c r="B108" s="24"/>
      <c r="C108" s="32">
        <f>$B108*(C101+C102)*C100*C98</f>
        <v>0</v>
      </c>
      <c r="D108" s="21">
        <f t="shared" si="12"/>
        <v>0</v>
      </c>
      <c r="E108" s="5"/>
      <c r="F108" s="5"/>
      <c r="G108" s="4" t="str">
        <f t="shared" si="13"/>
        <v>Hide</v>
      </c>
    </row>
    <row r="109" spans="1:7" x14ac:dyDescent="0.2">
      <c r="A109" s="18" t="s">
        <v>17</v>
      </c>
      <c r="B109" s="24"/>
      <c r="C109" s="32">
        <f>$B109*(C101+C102)*C100</f>
        <v>0</v>
      </c>
      <c r="D109" s="21">
        <f t="shared" si="12"/>
        <v>0</v>
      </c>
      <c r="E109" s="5"/>
      <c r="F109" s="5"/>
      <c r="G109" s="4" t="str">
        <f t="shared" si="13"/>
        <v>Hide</v>
      </c>
    </row>
    <row r="110" spans="1:7" ht="13.5" thickBot="1" x14ac:dyDescent="0.25">
      <c r="A110" s="25" t="s">
        <v>3</v>
      </c>
      <c r="B110" s="26"/>
      <c r="C110" s="27">
        <f>SUBTOTAL(9,C104:C109)</f>
        <v>0</v>
      </c>
      <c r="D110" s="28">
        <f>SUBTOTAL(9,D104:D109)</f>
        <v>0</v>
      </c>
      <c r="E110" s="5"/>
      <c r="F110" s="5"/>
      <c r="G110" s="4" t="str">
        <f t="shared" si="13"/>
        <v>Hide</v>
      </c>
    </row>
    <row r="111" spans="1:7" ht="13.5" thickBot="1" x14ac:dyDescent="0.25">
      <c r="A111" s="5"/>
      <c r="B111" s="5"/>
      <c r="C111" s="5"/>
      <c r="D111" s="5"/>
      <c r="E111" s="5"/>
      <c r="F111" s="5"/>
      <c r="G111" s="4" t="s">
        <v>1</v>
      </c>
    </row>
    <row r="112" spans="1:7" x14ac:dyDescent="0.2">
      <c r="A112" s="7" t="s">
        <v>33</v>
      </c>
      <c r="B112" s="8"/>
      <c r="C112" s="9" t="s">
        <v>29</v>
      </c>
      <c r="D112" s="10" t="s">
        <v>3</v>
      </c>
      <c r="E112" s="5"/>
      <c r="F112" s="5"/>
      <c r="G112" s="4" t="str">
        <f>IF(D125&gt;0,"Show","Hide")</f>
        <v>Hide</v>
      </c>
    </row>
    <row r="113" spans="1:7" x14ac:dyDescent="0.2">
      <c r="A113" s="11" t="s">
        <v>4</v>
      </c>
      <c r="B113" s="12"/>
      <c r="C113" s="13"/>
      <c r="D113" s="14">
        <f>SUM(C113:C113)</f>
        <v>0</v>
      </c>
      <c r="E113" s="5"/>
      <c r="F113" s="5"/>
      <c r="G113" s="4" t="str">
        <f>IF(D125&gt;0,"Show","Hide")</f>
        <v>Hide</v>
      </c>
    </row>
    <row r="114" spans="1:7" x14ac:dyDescent="0.2">
      <c r="A114" s="11" t="s">
        <v>5</v>
      </c>
      <c r="B114" s="12"/>
      <c r="C114" s="13"/>
      <c r="D114" s="14">
        <f>SUM(C114:C114)</f>
        <v>0</v>
      </c>
      <c r="E114" s="5"/>
      <c r="F114" s="5"/>
      <c r="G114" s="4" t="str">
        <f>IF(D125&gt;0,"Show","Hide")</f>
        <v>Hide</v>
      </c>
    </row>
    <row r="115" spans="1:7" x14ac:dyDescent="0.2">
      <c r="A115" s="11" t="s">
        <v>6</v>
      </c>
      <c r="B115" s="12"/>
      <c r="C115" s="13"/>
      <c r="D115" s="14">
        <f>SUM(C115:C115)</f>
        <v>0</v>
      </c>
      <c r="E115" s="5"/>
      <c r="F115" s="5"/>
      <c r="G115" s="4" t="str">
        <f>IF(D125&gt;0,"Show","Hide")</f>
        <v>Hide</v>
      </c>
    </row>
    <row r="116" spans="1:7" x14ac:dyDescent="0.2">
      <c r="A116" s="15" t="s">
        <v>7</v>
      </c>
      <c r="B116" s="12"/>
      <c r="C116" s="13"/>
      <c r="D116" s="14">
        <f>SUM(C116:C116)</f>
        <v>0</v>
      </c>
      <c r="E116" s="5"/>
      <c r="F116" s="5"/>
      <c r="G116" s="4" t="str">
        <f>IF(D125&gt;0,"Show","Hide")</f>
        <v>Hide</v>
      </c>
    </row>
    <row r="117" spans="1:7" x14ac:dyDescent="0.2">
      <c r="A117" s="11" t="s">
        <v>8</v>
      </c>
      <c r="B117" s="12"/>
      <c r="C117" s="13"/>
      <c r="D117" s="14">
        <f>SUM(C117:C117)</f>
        <v>0</v>
      </c>
      <c r="E117" s="5"/>
      <c r="F117" s="5"/>
      <c r="G117" s="4" t="str">
        <f>IF(D125&gt;0,"Show","Hide")</f>
        <v>Hide</v>
      </c>
    </row>
    <row r="118" spans="1:7" x14ac:dyDescent="0.2">
      <c r="A118" s="11"/>
      <c r="B118" s="17" t="s">
        <v>9</v>
      </c>
      <c r="C118" s="12"/>
      <c r="D118" s="14"/>
      <c r="E118" s="5"/>
      <c r="F118" s="5"/>
      <c r="G118" s="4" t="str">
        <f>IF(D125&gt;0,"Show","Hide")</f>
        <v>Hide</v>
      </c>
    </row>
    <row r="119" spans="1:7" x14ac:dyDescent="0.2">
      <c r="A119" s="18" t="s">
        <v>10</v>
      </c>
      <c r="B119" s="24"/>
      <c r="C119" s="32">
        <f>$B119*C113*C115</f>
        <v>0</v>
      </c>
      <c r="D119" s="21">
        <f t="shared" ref="D119:D124" si="14">SUM(C119:C119)</f>
        <v>0</v>
      </c>
      <c r="E119" s="5"/>
      <c r="F119" s="5"/>
      <c r="G119" s="4" t="str">
        <f>IF(D119&gt;0,"Show","Hide")</f>
        <v>Hide</v>
      </c>
    </row>
    <row r="120" spans="1:7" x14ac:dyDescent="0.2">
      <c r="A120" s="23" t="s">
        <v>15</v>
      </c>
      <c r="B120" s="24"/>
      <c r="C120" s="32">
        <f>+$B120*C116*C115</f>
        <v>0</v>
      </c>
      <c r="D120" s="21">
        <f t="shared" si="14"/>
        <v>0</v>
      </c>
      <c r="E120" s="5"/>
      <c r="F120" s="5"/>
      <c r="G120" s="4" t="str">
        <f t="shared" ref="G120:G125" si="15">IF(D120&gt;0,"Show","Hide")</f>
        <v>Hide</v>
      </c>
    </row>
    <row r="121" spans="1:7" x14ac:dyDescent="0.2">
      <c r="A121" s="23" t="s">
        <v>102</v>
      </c>
      <c r="B121" s="24"/>
      <c r="C121" s="32">
        <f>$B121*(C116)*C115</f>
        <v>0</v>
      </c>
      <c r="D121" s="21">
        <f t="shared" si="14"/>
        <v>0</v>
      </c>
      <c r="E121" s="5" t="s">
        <v>18</v>
      </c>
      <c r="F121" s="5"/>
      <c r="G121" s="4" t="str">
        <f t="shared" si="15"/>
        <v>Hide</v>
      </c>
    </row>
    <row r="122" spans="1:7" x14ac:dyDescent="0.2">
      <c r="A122" s="23" t="s">
        <v>12</v>
      </c>
      <c r="B122" s="24"/>
      <c r="C122" s="32">
        <f>$B122*C116*C115*(C113+C114)</f>
        <v>0</v>
      </c>
      <c r="D122" s="21">
        <f t="shared" si="14"/>
        <v>0</v>
      </c>
      <c r="E122" s="5"/>
      <c r="F122" s="5"/>
      <c r="G122" s="4" t="str">
        <f t="shared" si="15"/>
        <v>Hide</v>
      </c>
    </row>
    <row r="123" spans="1:7" x14ac:dyDescent="0.2">
      <c r="A123" s="18" t="s">
        <v>13</v>
      </c>
      <c r="B123" s="24"/>
      <c r="C123" s="32">
        <f>$B123*(C116+C117)*C115*C113</f>
        <v>0</v>
      </c>
      <c r="D123" s="21">
        <f t="shared" si="14"/>
        <v>0</v>
      </c>
      <c r="E123" s="5"/>
      <c r="F123" s="5"/>
      <c r="G123" s="4" t="str">
        <f t="shared" si="15"/>
        <v>Hide</v>
      </c>
    </row>
    <row r="124" spans="1:7" x14ac:dyDescent="0.2">
      <c r="A124" s="18" t="s">
        <v>17</v>
      </c>
      <c r="B124" s="24"/>
      <c r="C124" s="32">
        <f>$B124*(C116+C117)*C115</f>
        <v>0</v>
      </c>
      <c r="D124" s="21">
        <f t="shared" si="14"/>
        <v>0</v>
      </c>
      <c r="E124" s="5"/>
      <c r="F124" s="5"/>
      <c r="G124" s="4" t="str">
        <f t="shared" si="15"/>
        <v>Hide</v>
      </c>
    </row>
    <row r="125" spans="1:7" ht="13.5" thickBot="1" x14ac:dyDescent="0.25">
      <c r="A125" s="25" t="s">
        <v>3</v>
      </c>
      <c r="B125" s="26"/>
      <c r="C125" s="27">
        <f>SUBTOTAL(9,C119:C124)</f>
        <v>0</v>
      </c>
      <c r="D125" s="28">
        <f>SUBTOTAL(9,D119:D124)</f>
        <v>0</v>
      </c>
      <c r="E125" s="5"/>
      <c r="F125" s="5"/>
      <c r="G125" s="4" t="str">
        <f t="shared" si="15"/>
        <v>Hide</v>
      </c>
    </row>
    <row r="126" spans="1:7" ht="13.5" thickBot="1" x14ac:dyDescent="0.25">
      <c r="A126" s="5"/>
      <c r="B126" s="5"/>
      <c r="C126" s="5"/>
      <c r="D126" s="5"/>
      <c r="E126" s="5"/>
      <c r="F126" s="5"/>
      <c r="G126" s="4" t="s">
        <v>1</v>
      </c>
    </row>
    <row r="127" spans="1:7" x14ac:dyDescent="0.2">
      <c r="A127" s="7" t="s">
        <v>19</v>
      </c>
      <c r="B127" s="8"/>
      <c r="C127" s="9" t="s">
        <v>29</v>
      </c>
      <c r="D127" s="10" t="s">
        <v>3</v>
      </c>
      <c r="E127" s="5"/>
      <c r="F127" s="5"/>
      <c r="G127" s="4" t="str">
        <f>IF(D140&gt;0,"Show","Hide")</f>
        <v>Hide</v>
      </c>
    </row>
    <row r="128" spans="1:7" x14ac:dyDescent="0.2">
      <c r="A128" s="11" t="s">
        <v>4</v>
      </c>
      <c r="B128" s="12"/>
      <c r="C128" s="13"/>
      <c r="D128" s="14">
        <f>SUM(C128:C128)</f>
        <v>0</v>
      </c>
      <c r="E128" s="5"/>
      <c r="F128" s="5"/>
      <c r="G128" s="4" t="str">
        <f>IF(D140&gt;0,"Show","Hide")</f>
        <v>Hide</v>
      </c>
    </row>
    <row r="129" spans="1:7" x14ac:dyDescent="0.2">
      <c r="A129" s="11" t="s">
        <v>5</v>
      </c>
      <c r="B129" s="12"/>
      <c r="C129" s="13"/>
      <c r="D129" s="14">
        <f>SUM(C129:C129)</f>
        <v>0</v>
      </c>
      <c r="E129" s="5"/>
      <c r="F129" s="5"/>
      <c r="G129" s="4" t="str">
        <f>IF(D140&gt;0,"Show","Hide")</f>
        <v>Hide</v>
      </c>
    </row>
    <row r="130" spans="1:7" x14ac:dyDescent="0.2">
      <c r="A130" s="11" t="s">
        <v>6</v>
      </c>
      <c r="B130" s="12"/>
      <c r="C130" s="13"/>
      <c r="D130" s="14">
        <f>SUM(C130:C130)</f>
        <v>0</v>
      </c>
      <c r="E130" s="5"/>
      <c r="F130" s="5"/>
      <c r="G130" s="4" t="str">
        <f>IF(D140&gt;0,"Show","Hide")</f>
        <v>Hide</v>
      </c>
    </row>
    <row r="131" spans="1:7" x14ac:dyDescent="0.2">
      <c r="A131" s="15" t="s">
        <v>7</v>
      </c>
      <c r="B131" s="12"/>
      <c r="C131" s="13"/>
      <c r="D131" s="14">
        <f>SUM(C131:C131)</f>
        <v>0</v>
      </c>
      <c r="E131" s="5"/>
      <c r="F131" s="5"/>
      <c r="G131" s="4" t="str">
        <f>IF(D140&gt;0,"Show","Hide")</f>
        <v>Hide</v>
      </c>
    </row>
    <row r="132" spans="1:7" x14ac:dyDescent="0.2">
      <c r="A132" s="11" t="s">
        <v>8</v>
      </c>
      <c r="B132" s="12"/>
      <c r="C132" s="13"/>
      <c r="D132" s="14">
        <f>SUM(C132:C132)</f>
        <v>0</v>
      </c>
      <c r="E132" s="5"/>
      <c r="F132" s="5"/>
      <c r="G132" s="4" t="str">
        <f>IF(D140&gt;0,"Show","Hide")</f>
        <v>Hide</v>
      </c>
    </row>
    <row r="133" spans="1:7" x14ac:dyDescent="0.2">
      <c r="A133" s="11"/>
      <c r="B133" s="17" t="s">
        <v>9</v>
      </c>
      <c r="C133" s="12"/>
      <c r="D133" s="14"/>
      <c r="E133" s="5"/>
      <c r="F133" s="5"/>
      <c r="G133" s="4" t="str">
        <f>IF(D140&gt;0,"Show","Hide")</f>
        <v>Hide</v>
      </c>
    </row>
    <row r="134" spans="1:7" x14ac:dyDescent="0.2">
      <c r="A134" s="18" t="s">
        <v>10</v>
      </c>
      <c r="B134" s="24">
        <v>0</v>
      </c>
      <c r="C134" s="32">
        <f>$B134*C128*C130</f>
        <v>0</v>
      </c>
      <c r="D134" s="21">
        <f t="shared" ref="D134:D139" si="16">SUM(C134:C134)</f>
        <v>0</v>
      </c>
      <c r="E134" s="5"/>
      <c r="F134" s="5"/>
      <c r="G134" s="4" t="str">
        <f>IF(D134&gt;0,"Show","Hide")</f>
        <v>Hide</v>
      </c>
    </row>
    <row r="135" spans="1:7" x14ac:dyDescent="0.2">
      <c r="A135" s="23" t="s">
        <v>11</v>
      </c>
      <c r="B135" s="24">
        <v>0</v>
      </c>
      <c r="C135" s="32">
        <f>+$B135*C131*C130</f>
        <v>0</v>
      </c>
      <c r="D135" s="21">
        <f t="shared" si="16"/>
        <v>0</v>
      </c>
      <c r="E135" s="5"/>
      <c r="F135" s="5"/>
      <c r="G135" s="4" t="str">
        <f t="shared" ref="G135:G140" si="17">IF(D135&gt;0,"Show","Hide")</f>
        <v>Hide</v>
      </c>
    </row>
    <row r="136" spans="1:7" x14ac:dyDescent="0.2">
      <c r="A136" s="23" t="s">
        <v>102</v>
      </c>
      <c r="B136" s="24">
        <v>0</v>
      </c>
      <c r="C136" s="32">
        <f>$B136*(C131)*C130</f>
        <v>0</v>
      </c>
      <c r="D136" s="21">
        <f t="shared" si="16"/>
        <v>0</v>
      </c>
      <c r="E136" s="5" t="s">
        <v>18</v>
      </c>
      <c r="F136" s="5"/>
      <c r="G136" s="4" t="str">
        <f t="shared" si="17"/>
        <v>Hide</v>
      </c>
    </row>
    <row r="137" spans="1:7" x14ac:dyDescent="0.2">
      <c r="A137" s="23" t="s">
        <v>12</v>
      </c>
      <c r="B137" s="24">
        <v>0</v>
      </c>
      <c r="C137" s="32">
        <f>$B137*C131*C130*(C128+C129)</f>
        <v>0</v>
      </c>
      <c r="D137" s="21">
        <f t="shared" si="16"/>
        <v>0</v>
      </c>
      <c r="E137" s="5"/>
      <c r="F137" s="5"/>
      <c r="G137" s="4" t="str">
        <f t="shared" si="17"/>
        <v>Hide</v>
      </c>
    </row>
    <row r="138" spans="1:7" x14ac:dyDescent="0.2">
      <c r="A138" s="18" t="s">
        <v>13</v>
      </c>
      <c r="B138" s="24">
        <v>0</v>
      </c>
      <c r="C138" s="32">
        <f>$B138*(C131+C132)*C130*C128</f>
        <v>0</v>
      </c>
      <c r="D138" s="21">
        <f t="shared" si="16"/>
        <v>0</v>
      </c>
      <c r="E138" s="5"/>
      <c r="F138" s="5"/>
      <c r="G138" s="4" t="str">
        <f t="shared" si="17"/>
        <v>Hide</v>
      </c>
    </row>
    <row r="139" spans="1:7" x14ac:dyDescent="0.2">
      <c r="A139" s="18" t="s">
        <v>17</v>
      </c>
      <c r="B139" s="24">
        <v>0</v>
      </c>
      <c r="C139" s="32">
        <f>$B139*(C131+C132)*C130</f>
        <v>0</v>
      </c>
      <c r="D139" s="21">
        <f t="shared" si="16"/>
        <v>0</v>
      </c>
      <c r="E139" s="5"/>
      <c r="F139" s="5"/>
      <c r="G139" s="4" t="str">
        <f t="shared" si="17"/>
        <v>Hide</v>
      </c>
    </row>
    <row r="140" spans="1:7" ht="13.5" thickBot="1" x14ac:dyDescent="0.25">
      <c r="A140" s="25" t="s">
        <v>3</v>
      </c>
      <c r="B140" s="26"/>
      <c r="C140" s="27">
        <f>SUBTOTAL(9,C134:C139)</f>
        <v>0</v>
      </c>
      <c r="D140" s="28">
        <f>SUBTOTAL(9,D134:D139)</f>
        <v>0</v>
      </c>
      <c r="E140" s="5"/>
      <c r="F140" s="5"/>
      <c r="G140" s="4" t="str">
        <f t="shared" si="17"/>
        <v>Hide</v>
      </c>
    </row>
    <row r="141" spans="1:7" ht="13.5" thickBot="1" x14ac:dyDescent="0.25">
      <c r="A141" s="5"/>
      <c r="B141" s="5"/>
      <c r="C141" s="5"/>
      <c r="D141" s="5"/>
      <c r="E141" s="5"/>
      <c r="F141" s="5"/>
      <c r="G141" s="4" t="s">
        <v>1</v>
      </c>
    </row>
    <row r="142" spans="1:7" x14ac:dyDescent="0.2">
      <c r="A142" s="7" t="s">
        <v>20</v>
      </c>
      <c r="B142" s="8"/>
      <c r="C142" s="9" t="s">
        <v>29</v>
      </c>
      <c r="D142" s="10" t="s">
        <v>3</v>
      </c>
      <c r="E142" s="5"/>
      <c r="F142" s="5"/>
      <c r="G142" s="4" t="str">
        <f>IF(D155&gt;0,"Show","Hide")</f>
        <v>Hide</v>
      </c>
    </row>
    <row r="143" spans="1:7" x14ac:dyDescent="0.2">
      <c r="A143" s="11" t="s">
        <v>4</v>
      </c>
      <c r="B143" s="12"/>
      <c r="C143" s="13"/>
      <c r="D143" s="14">
        <f>SUM(C143:C143)</f>
        <v>0</v>
      </c>
      <c r="E143" s="5"/>
      <c r="F143" s="5"/>
      <c r="G143" s="4" t="str">
        <f>IF(D155&gt;0,"Show","Hide")</f>
        <v>Hide</v>
      </c>
    </row>
    <row r="144" spans="1:7" x14ac:dyDescent="0.2">
      <c r="A144" s="11" t="s">
        <v>5</v>
      </c>
      <c r="B144" s="12"/>
      <c r="C144" s="13"/>
      <c r="D144" s="14">
        <f>SUM(C144:C144)</f>
        <v>0</v>
      </c>
      <c r="E144" s="5"/>
      <c r="F144" s="5"/>
      <c r="G144" s="4" t="str">
        <f>IF(D155&gt;0,"Show","Hide")</f>
        <v>Hide</v>
      </c>
    </row>
    <row r="145" spans="1:7" x14ac:dyDescent="0.2">
      <c r="A145" s="11" t="s">
        <v>6</v>
      </c>
      <c r="B145" s="12"/>
      <c r="C145" s="13"/>
      <c r="D145" s="14">
        <f>SUM(C145:C145)</f>
        <v>0</v>
      </c>
      <c r="E145" s="5"/>
      <c r="F145" s="5"/>
      <c r="G145" s="4" t="str">
        <f>IF(D155&gt;0,"Show","Hide")</f>
        <v>Hide</v>
      </c>
    </row>
    <row r="146" spans="1:7" x14ac:dyDescent="0.2">
      <c r="A146" s="15" t="s">
        <v>7</v>
      </c>
      <c r="B146" s="12"/>
      <c r="C146" s="13"/>
      <c r="D146" s="14">
        <f>SUM(C146:C146)</f>
        <v>0</v>
      </c>
      <c r="E146" s="5"/>
      <c r="F146" s="5"/>
      <c r="G146" s="4" t="str">
        <f>IF(D155&gt;0,"Show","Hide")</f>
        <v>Hide</v>
      </c>
    </row>
    <row r="147" spans="1:7" x14ac:dyDescent="0.2">
      <c r="A147" s="11" t="s">
        <v>8</v>
      </c>
      <c r="B147" s="12"/>
      <c r="C147" s="13"/>
      <c r="D147" s="14">
        <f>SUM(C147:C147)</f>
        <v>0</v>
      </c>
      <c r="E147" s="5"/>
      <c r="F147" s="5"/>
      <c r="G147" s="4" t="str">
        <f>IF(D155&gt;0,"Show","Hide")</f>
        <v>Hide</v>
      </c>
    </row>
    <row r="148" spans="1:7" x14ac:dyDescent="0.2">
      <c r="A148" s="11"/>
      <c r="B148" s="17" t="s">
        <v>9</v>
      </c>
      <c r="C148" s="12"/>
      <c r="D148" s="14"/>
      <c r="E148" s="5"/>
      <c r="F148" s="5"/>
      <c r="G148" s="4" t="str">
        <f>IF(D155&gt;0,"Show","Hide")</f>
        <v>Hide</v>
      </c>
    </row>
    <row r="149" spans="1:7" x14ac:dyDescent="0.2">
      <c r="A149" s="18" t="s">
        <v>10</v>
      </c>
      <c r="B149" s="24">
        <v>0</v>
      </c>
      <c r="C149" s="32">
        <f>$B149*C143*C145</f>
        <v>0</v>
      </c>
      <c r="D149" s="21">
        <f t="shared" ref="D149:D154" si="18">SUM(C149:C149)</f>
        <v>0</v>
      </c>
      <c r="E149" s="5"/>
      <c r="F149" s="5"/>
      <c r="G149" s="4" t="str">
        <f>IF(D149&gt;0,"Show","Hide")</f>
        <v>Hide</v>
      </c>
    </row>
    <row r="150" spans="1:7" x14ac:dyDescent="0.2">
      <c r="A150" s="23" t="s">
        <v>11</v>
      </c>
      <c r="B150" s="24">
        <v>0</v>
      </c>
      <c r="C150" s="32">
        <f>+$B150*C146*C145</f>
        <v>0</v>
      </c>
      <c r="D150" s="21">
        <f t="shared" si="18"/>
        <v>0</v>
      </c>
      <c r="E150" s="5"/>
      <c r="F150" s="5"/>
      <c r="G150" s="4" t="str">
        <f t="shared" ref="G150:G155" si="19">IF(D150&gt;0,"Show","Hide")</f>
        <v>Hide</v>
      </c>
    </row>
    <row r="151" spans="1:7" x14ac:dyDescent="0.2">
      <c r="A151" s="23" t="s">
        <v>102</v>
      </c>
      <c r="B151" s="24">
        <v>0</v>
      </c>
      <c r="C151" s="32">
        <f>$B151*(C146)*C145</f>
        <v>0</v>
      </c>
      <c r="D151" s="21">
        <f t="shared" si="18"/>
        <v>0</v>
      </c>
      <c r="E151" s="5" t="s">
        <v>18</v>
      </c>
      <c r="F151" s="5"/>
      <c r="G151" s="4" t="str">
        <f t="shared" si="19"/>
        <v>Hide</v>
      </c>
    </row>
    <row r="152" spans="1:7" x14ac:dyDescent="0.2">
      <c r="A152" s="23" t="s">
        <v>12</v>
      </c>
      <c r="B152" s="24">
        <v>0</v>
      </c>
      <c r="C152" s="32">
        <f>$B152*C146*C145*(C143+C144)</f>
        <v>0</v>
      </c>
      <c r="D152" s="21">
        <f t="shared" si="18"/>
        <v>0</v>
      </c>
      <c r="E152" s="5"/>
      <c r="F152" s="5"/>
      <c r="G152" s="4" t="str">
        <f t="shared" si="19"/>
        <v>Hide</v>
      </c>
    </row>
    <row r="153" spans="1:7" x14ac:dyDescent="0.2">
      <c r="A153" s="18" t="s">
        <v>13</v>
      </c>
      <c r="B153" s="24">
        <v>0</v>
      </c>
      <c r="C153" s="32">
        <f>$B153*(C146+C147)*C145*C143</f>
        <v>0</v>
      </c>
      <c r="D153" s="21">
        <f t="shared" si="18"/>
        <v>0</v>
      </c>
      <c r="E153" s="5"/>
      <c r="F153" s="5"/>
      <c r="G153" s="4" t="str">
        <f t="shared" si="19"/>
        <v>Hide</v>
      </c>
    </row>
    <row r="154" spans="1:7" x14ac:dyDescent="0.2">
      <c r="A154" s="18" t="s">
        <v>17</v>
      </c>
      <c r="B154" s="24">
        <v>0</v>
      </c>
      <c r="C154" s="32">
        <f>$B154*(C146+C147)*C145</f>
        <v>0</v>
      </c>
      <c r="D154" s="21">
        <f t="shared" si="18"/>
        <v>0</v>
      </c>
      <c r="E154" s="5"/>
      <c r="F154" s="5"/>
      <c r="G154" s="4" t="str">
        <f t="shared" si="19"/>
        <v>Hide</v>
      </c>
    </row>
    <row r="155" spans="1:7" ht="13.5" thickBot="1" x14ac:dyDescent="0.25">
      <c r="A155" s="25" t="s">
        <v>3</v>
      </c>
      <c r="B155" s="26"/>
      <c r="C155" s="27">
        <f>SUBTOTAL(9,C149:C154)</f>
        <v>0</v>
      </c>
      <c r="D155" s="28">
        <f>SUBTOTAL(9,D149:D154)</f>
        <v>0</v>
      </c>
      <c r="E155" s="5"/>
      <c r="F155" s="5"/>
      <c r="G155" s="4" t="str">
        <f t="shared" si="19"/>
        <v>Hide</v>
      </c>
    </row>
    <row r="156" spans="1:7" ht="13.5" thickBot="1" x14ac:dyDescent="0.25">
      <c r="A156" s="5"/>
      <c r="B156" s="5"/>
      <c r="C156" s="5"/>
      <c r="D156" s="5"/>
      <c r="E156" s="5"/>
      <c r="F156" s="5"/>
      <c r="G156" s="4" t="s">
        <v>1</v>
      </c>
    </row>
    <row r="157" spans="1:7" x14ac:dyDescent="0.2">
      <c r="A157" s="7" t="s">
        <v>21</v>
      </c>
      <c r="B157" s="8"/>
      <c r="C157" s="9" t="s">
        <v>29</v>
      </c>
      <c r="D157" s="10" t="s">
        <v>3</v>
      </c>
      <c r="E157" s="5"/>
      <c r="F157" s="5"/>
      <c r="G157" s="4" t="str">
        <f>IF(D170&gt;0,"Show","Hide")</f>
        <v>Hide</v>
      </c>
    </row>
    <row r="158" spans="1:7" x14ac:dyDescent="0.2">
      <c r="A158" s="11" t="s">
        <v>4</v>
      </c>
      <c r="B158" s="12"/>
      <c r="C158" s="13"/>
      <c r="D158" s="14">
        <f>SUM(C158:C158)</f>
        <v>0</v>
      </c>
      <c r="E158" s="5"/>
      <c r="F158" s="5"/>
      <c r="G158" s="4" t="str">
        <f>IF(D170&gt;0,"Show","Hide")</f>
        <v>Hide</v>
      </c>
    </row>
    <row r="159" spans="1:7" x14ac:dyDescent="0.2">
      <c r="A159" s="11" t="s">
        <v>5</v>
      </c>
      <c r="B159" s="12"/>
      <c r="C159" s="13"/>
      <c r="D159" s="14">
        <f>SUM(C159:C159)</f>
        <v>0</v>
      </c>
      <c r="E159" s="5"/>
      <c r="F159" s="5"/>
      <c r="G159" s="4" t="str">
        <f>IF(D170&gt;0,"Show","Hide")</f>
        <v>Hide</v>
      </c>
    </row>
    <row r="160" spans="1:7" x14ac:dyDescent="0.2">
      <c r="A160" s="11" t="s">
        <v>6</v>
      </c>
      <c r="B160" s="12"/>
      <c r="C160" s="13"/>
      <c r="D160" s="14">
        <f>SUM(C160:C160)</f>
        <v>0</v>
      </c>
      <c r="E160" s="5"/>
      <c r="F160" s="5"/>
      <c r="G160" s="4" t="str">
        <f>IF(D170&gt;0,"Show","Hide")</f>
        <v>Hide</v>
      </c>
    </row>
    <row r="161" spans="1:7" x14ac:dyDescent="0.2">
      <c r="A161" s="15" t="s">
        <v>7</v>
      </c>
      <c r="B161" s="12"/>
      <c r="C161" s="13"/>
      <c r="D161" s="14">
        <f>SUM(C161:C161)</f>
        <v>0</v>
      </c>
      <c r="E161" s="5"/>
      <c r="F161" s="5"/>
      <c r="G161" s="4" t="str">
        <f>IF(D170&gt;0,"Show","Hide")</f>
        <v>Hide</v>
      </c>
    </row>
    <row r="162" spans="1:7" x14ac:dyDescent="0.2">
      <c r="A162" s="11" t="s">
        <v>8</v>
      </c>
      <c r="B162" s="12"/>
      <c r="C162" s="13"/>
      <c r="D162" s="14">
        <f>SUM(C162:C162)</f>
        <v>0</v>
      </c>
      <c r="E162" s="5"/>
      <c r="F162" s="5"/>
      <c r="G162" s="4" t="str">
        <f>IF(D170&gt;0,"Show","Hide")</f>
        <v>Hide</v>
      </c>
    </row>
    <row r="163" spans="1:7" x14ac:dyDescent="0.2">
      <c r="A163" s="11"/>
      <c r="B163" s="17" t="s">
        <v>9</v>
      </c>
      <c r="C163" s="12"/>
      <c r="D163" s="14"/>
      <c r="E163" s="5"/>
      <c r="F163" s="5"/>
      <c r="G163" s="4" t="str">
        <f>IF(D170&gt;0,"Show","Hide")</f>
        <v>Hide</v>
      </c>
    </row>
    <row r="164" spans="1:7" x14ac:dyDescent="0.2">
      <c r="A164" s="18" t="s">
        <v>10</v>
      </c>
      <c r="B164" s="24">
        <v>0</v>
      </c>
      <c r="C164" s="32">
        <f>$B164*C158*C160</f>
        <v>0</v>
      </c>
      <c r="D164" s="21">
        <f t="shared" ref="D164:D169" si="20">SUM(C164:C164)</f>
        <v>0</v>
      </c>
      <c r="E164" s="5"/>
      <c r="F164" s="5"/>
      <c r="G164" s="4" t="str">
        <f>IF(D164&gt;0,"Show","Hide")</f>
        <v>Hide</v>
      </c>
    </row>
    <row r="165" spans="1:7" x14ac:dyDescent="0.2">
      <c r="A165" s="23" t="s">
        <v>11</v>
      </c>
      <c r="B165" s="24">
        <v>0</v>
      </c>
      <c r="C165" s="32">
        <f>+$B165*C161*C160</f>
        <v>0</v>
      </c>
      <c r="D165" s="21">
        <f t="shared" si="20"/>
        <v>0</v>
      </c>
      <c r="E165" s="5"/>
      <c r="F165" s="5"/>
      <c r="G165" s="4" t="str">
        <f t="shared" ref="G165:G170" si="21">IF(D165&gt;0,"Show","Hide")</f>
        <v>Hide</v>
      </c>
    </row>
    <row r="166" spans="1:7" x14ac:dyDescent="0.2">
      <c r="A166" s="23" t="s">
        <v>102</v>
      </c>
      <c r="B166" s="24">
        <v>0</v>
      </c>
      <c r="C166" s="32">
        <f>$B166*(C161)*C160</f>
        <v>0</v>
      </c>
      <c r="D166" s="21">
        <f t="shared" si="20"/>
        <v>0</v>
      </c>
      <c r="E166" s="5" t="s">
        <v>18</v>
      </c>
      <c r="F166" s="5"/>
      <c r="G166" s="4" t="str">
        <f t="shared" si="21"/>
        <v>Hide</v>
      </c>
    </row>
    <row r="167" spans="1:7" x14ac:dyDescent="0.2">
      <c r="A167" s="23" t="s">
        <v>12</v>
      </c>
      <c r="B167" s="24">
        <v>0</v>
      </c>
      <c r="C167" s="32">
        <f>$B167*C161*C160*(C158+C159)</f>
        <v>0</v>
      </c>
      <c r="D167" s="21">
        <f t="shared" si="20"/>
        <v>0</v>
      </c>
      <c r="E167" s="5"/>
      <c r="F167" s="5"/>
      <c r="G167" s="4" t="str">
        <f t="shared" si="21"/>
        <v>Hide</v>
      </c>
    </row>
    <row r="168" spans="1:7" x14ac:dyDescent="0.2">
      <c r="A168" s="18" t="s">
        <v>13</v>
      </c>
      <c r="B168" s="24">
        <v>0</v>
      </c>
      <c r="C168" s="32">
        <f>$B168*(C161+C162)*C160*C158</f>
        <v>0</v>
      </c>
      <c r="D168" s="21">
        <f t="shared" si="20"/>
        <v>0</v>
      </c>
      <c r="E168" s="5"/>
      <c r="F168" s="5"/>
      <c r="G168" s="4" t="str">
        <f t="shared" si="21"/>
        <v>Hide</v>
      </c>
    </row>
    <row r="169" spans="1:7" x14ac:dyDescent="0.2">
      <c r="A169" s="18" t="s">
        <v>17</v>
      </c>
      <c r="B169" s="24">
        <v>0</v>
      </c>
      <c r="C169" s="32">
        <f>$B169*(C161+C162)*C160</f>
        <v>0</v>
      </c>
      <c r="D169" s="21">
        <f t="shared" si="20"/>
        <v>0</v>
      </c>
      <c r="E169" s="5"/>
      <c r="F169" s="5"/>
      <c r="G169" s="4" t="str">
        <f t="shared" si="21"/>
        <v>Hide</v>
      </c>
    </row>
    <row r="170" spans="1:7" ht="13.5" thickBot="1" x14ac:dyDescent="0.25">
      <c r="A170" s="25" t="s">
        <v>3</v>
      </c>
      <c r="B170" s="26"/>
      <c r="C170" s="27">
        <f>SUBTOTAL(9,C164:C169)</f>
        <v>0</v>
      </c>
      <c r="D170" s="28">
        <f>SUBTOTAL(9,D164:D169)</f>
        <v>0</v>
      </c>
      <c r="E170" s="5"/>
      <c r="F170" s="5"/>
      <c r="G170" s="4" t="str">
        <f t="shared" si="21"/>
        <v>Hide</v>
      </c>
    </row>
    <row r="171" spans="1:7" ht="13.5" thickBot="1" x14ac:dyDescent="0.25">
      <c r="A171" s="5"/>
      <c r="B171" s="5"/>
      <c r="C171" s="5"/>
      <c r="D171" s="5"/>
      <c r="E171" s="5"/>
      <c r="F171" s="5"/>
      <c r="G171" s="4" t="s">
        <v>1</v>
      </c>
    </row>
    <row r="172" spans="1:7" x14ac:dyDescent="0.2">
      <c r="A172" s="7" t="s">
        <v>22</v>
      </c>
      <c r="B172" s="8"/>
      <c r="C172" s="9" t="s">
        <v>29</v>
      </c>
      <c r="D172" s="10" t="s">
        <v>3</v>
      </c>
      <c r="E172" s="5"/>
      <c r="F172" s="5"/>
      <c r="G172" s="4" t="str">
        <f>IF(D185&gt;0,"Show","Hide")</f>
        <v>Hide</v>
      </c>
    </row>
    <row r="173" spans="1:7" x14ac:dyDescent="0.2">
      <c r="A173" s="11" t="s">
        <v>4</v>
      </c>
      <c r="B173" s="12"/>
      <c r="C173" s="13"/>
      <c r="D173" s="14">
        <f>SUM(C173:C173)</f>
        <v>0</v>
      </c>
      <c r="E173" s="5"/>
      <c r="F173" s="5"/>
      <c r="G173" s="4" t="str">
        <f>IF(D185&gt;0,"Show","Hide")</f>
        <v>Hide</v>
      </c>
    </row>
    <row r="174" spans="1:7" x14ac:dyDescent="0.2">
      <c r="A174" s="11" t="s">
        <v>5</v>
      </c>
      <c r="B174" s="12"/>
      <c r="C174" s="13"/>
      <c r="D174" s="14">
        <f>SUM(C174:C174)</f>
        <v>0</v>
      </c>
      <c r="E174" s="5"/>
      <c r="F174" s="5"/>
      <c r="G174" s="4" t="str">
        <f>IF(D185&gt;0,"Show","Hide")</f>
        <v>Hide</v>
      </c>
    </row>
    <row r="175" spans="1:7" x14ac:dyDescent="0.2">
      <c r="A175" s="11" t="s">
        <v>6</v>
      </c>
      <c r="B175" s="12"/>
      <c r="C175" s="13"/>
      <c r="D175" s="14">
        <f>SUM(C175:C175)</f>
        <v>0</v>
      </c>
      <c r="E175" s="5"/>
      <c r="F175" s="5"/>
      <c r="G175" s="4" t="str">
        <f>IF(D185&gt;0,"Show","Hide")</f>
        <v>Hide</v>
      </c>
    </row>
    <row r="176" spans="1:7" x14ac:dyDescent="0.2">
      <c r="A176" s="15" t="s">
        <v>7</v>
      </c>
      <c r="B176" s="12"/>
      <c r="C176" s="13"/>
      <c r="D176" s="14">
        <f>SUM(C176:C176)</f>
        <v>0</v>
      </c>
      <c r="E176" s="5"/>
      <c r="F176" s="5"/>
      <c r="G176" s="4" t="str">
        <f>IF(D185&gt;0,"Show","Hide")</f>
        <v>Hide</v>
      </c>
    </row>
    <row r="177" spans="1:7" x14ac:dyDescent="0.2">
      <c r="A177" s="11" t="s">
        <v>8</v>
      </c>
      <c r="B177" s="12"/>
      <c r="C177" s="13"/>
      <c r="D177" s="14">
        <f>SUM(C177:C177)</f>
        <v>0</v>
      </c>
      <c r="E177" s="5"/>
      <c r="F177" s="5"/>
      <c r="G177" s="4" t="str">
        <f>IF(D185&gt;0,"Show","Hide")</f>
        <v>Hide</v>
      </c>
    </row>
    <row r="178" spans="1:7" x14ac:dyDescent="0.2">
      <c r="A178" s="11"/>
      <c r="B178" s="17" t="s">
        <v>9</v>
      </c>
      <c r="C178" s="12"/>
      <c r="D178" s="14"/>
      <c r="E178" s="5"/>
      <c r="F178" s="5"/>
      <c r="G178" s="4" t="str">
        <f>IF(D185&gt;0,"Show","Hide")</f>
        <v>Hide</v>
      </c>
    </row>
    <row r="179" spans="1:7" x14ac:dyDescent="0.2">
      <c r="A179" s="18" t="s">
        <v>10</v>
      </c>
      <c r="B179" s="24">
        <v>0</v>
      </c>
      <c r="C179" s="32">
        <f>$B179*C173*C175</f>
        <v>0</v>
      </c>
      <c r="D179" s="21">
        <f t="shared" ref="D179:D184" si="22">SUM(C179:C179)</f>
        <v>0</v>
      </c>
      <c r="E179" s="5"/>
      <c r="F179" s="5"/>
      <c r="G179" s="4" t="str">
        <f>IF(D179&gt;0,"Show","Hide")</f>
        <v>Hide</v>
      </c>
    </row>
    <row r="180" spans="1:7" x14ac:dyDescent="0.2">
      <c r="A180" s="23" t="s">
        <v>11</v>
      </c>
      <c r="B180" s="24">
        <v>0</v>
      </c>
      <c r="C180" s="32">
        <f>+$B180*C176*C175</f>
        <v>0</v>
      </c>
      <c r="D180" s="21">
        <f t="shared" si="22"/>
        <v>0</v>
      </c>
      <c r="E180" s="5"/>
      <c r="F180" s="5"/>
      <c r="G180" s="4" t="str">
        <f t="shared" ref="G180:G185" si="23">IF(D180&gt;0,"Show","Hide")</f>
        <v>Hide</v>
      </c>
    </row>
    <row r="181" spans="1:7" x14ac:dyDescent="0.2">
      <c r="A181" s="23" t="s">
        <v>102</v>
      </c>
      <c r="B181" s="24">
        <v>0</v>
      </c>
      <c r="C181" s="32">
        <f>$B181*(C176)*C175</f>
        <v>0</v>
      </c>
      <c r="D181" s="21">
        <f t="shared" si="22"/>
        <v>0</v>
      </c>
      <c r="E181" s="5" t="s">
        <v>18</v>
      </c>
      <c r="F181" s="5"/>
      <c r="G181" s="4" t="str">
        <f t="shared" si="23"/>
        <v>Hide</v>
      </c>
    </row>
    <row r="182" spans="1:7" x14ac:dyDescent="0.2">
      <c r="A182" s="23" t="s">
        <v>12</v>
      </c>
      <c r="B182" s="24">
        <v>0</v>
      </c>
      <c r="C182" s="32">
        <f>$B182*C176*C175*(C173+C174)</f>
        <v>0</v>
      </c>
      <c r="D182" s="21">
        <f t="shared" si="22"/>
        <v>0</v>
      </c>
      <c r="E182" s="5"/>
      <c r="F182" s="5"/>
      <c r="G182" s="4" t="str">
        <f t="shared" si="23"/>
        <v>Hide</v>
      </c>
    </row>
    <row r="183" spans="1:7" x14ac:dyDescent="0.2">
      <c r="A183" s="18" t="s">
        <v>13</v>
      </c>
      <c r="B183" s="24">
        <v>0</v>
      </c>
      <c r="C183" s="32">
        <f>$B183*(C176+C177)*C175*C173</f>
        <v>0</v>
      </c>
      <c r="D183" s="21">
        <f t="shared" si="22"/>
        <v>0</v>
      </c>
      <c r="E183" s="5"/>
      <c r="F183" s="5"/>
      <c r="G183" s="4" t="str">
        <f t="shared" si="23"/>
        <v>Hide</v>
      </c>
    </row>
    <row r="184" spans="1:7" x14ac:dyDescent="0.2">
      <c r="A184" s="18" t="s">
        <v>17</v>
      </c>
      <c r="B184" s="24">
        <v>0</v>
      </c>
      <c r="C184" s="32">
        <f>$B184*(C176+C177)*C175</f>
        <v>0</v>
      </c>
      <c r="D184" s="21">
        <f t="shared" si="22"/>
        <v>0</v>
      </c>
      <c r="E184" s="5"/>
      <c r="F184" s="5"/>
      <c r="G184" s="4" t="str">
        <f t="shared" si="23"/>
        <v>Hide</v>
      </c>
    </row>
    <row r="185" spans="1:7" ht="13.5" thickBot="1" x14ac:dyDescent="0.25">
      <c r="A185" s="25" t="s">
        <v>3</v>
      </c>
      <c r="B185" s="26"/>
      <c r="C185" s="27">
        <f>SUBTOTAL(9,C179:C184)</f>
        <v>0</v>
      </c>
      <c r="D185" s="28">
        <f>SUBTOTAL(9,D179:D184)</f>
        <v>0</v>
      </c>
      <c r="E185" s="5"/>
      <c r="F185" s="5"/>
      <c r="G185" s="4" t="str">
        <f t="shared" si="23"/>
        <v>Hide</v>
      </c>
    </row>
    <row r="186" spans="1:7" ht="13.5" thickBot="1" x14ac:dyDescent="0.25">
      <c r="A186" s="5"/>
      <c r="B186" s="5"/>
      <c r="C186" s="5"/>
      <c r="D186" s="5"/>
      <c r="E186" s="5"/>
      <c r="F186" s="5"/>
      <c r="G186" s="4" t="s">
        <v>1</v>
      </c>
    </row>
    <row r="187" spans="1:7" x14ac:dyDescent="0.2">
      <c r="A187" s="7" t="s">
        <v>23</v>
      </c>
      <c r="B187" s="8"/>
      <c r="C187" s="9" t="s">
        <v>29</v>
      </c>
      <c r="D187" s="10" t="s">
        <v>3</v>
      </c>
      <c r="E187" s="5"/>
      <c r="F187" s="5"/>
      <c r="G187" s="4" t="str">
        <f>IF(D200&gt;0,"Show","Hide")</f>
        <v>Hide</v>
      </c>
    </row>
    <row r="188" spans="1:7" x14ac:dyDescent="0.2">
      <c r="A188" s="11" t="s">
        <v>4</v>
      </c>
      <c r="B188" s="12"/>
      <c r="C188" s="13"/>
      <c r="D188" s="14">
        <f>SUM(C188:C188)</f>
        <v>0</v>
      </c>
      <c r="E188" s="5"/>
      <c r="F188" s="5"/>
      <c r="G188" s="4" t="str">
        <f>IF(D200&gt;0,"Show","Hide")</f>
        <v>Hide</v>
      </c>
    </row>
    <row r="189" spans="1:7" x14ac:dyDescent="0.2">
      <c r="A189" s="11" t="s">
        <v>5</v>
      </c>
      <c r="B189" s="12"/>
      <c r="C189" s="13"/>
      <c r="D189" s="14">
        <f>SUM(C189:C189)</f>
        <v>0</v>
      </c>
      <c r="E189" s="5"/>
      <c r="F189" s="5"/>
      <c r="G189" s="4" t="str">
        <f>IF(D200&gt;0,"Show","Hide")</f>
        <v>Hide</v>
      </c>
    </row>
    <row r="190" spans="1:7" x14ac:dyDescent="0.2">
      <c r="A190" s="11" t="s">
        <v>6</v>
      </c>
      <c r="B190" s="12"/>
      <c r="C190" s="13"/>
      <c r="D190" s="14">
        <f>SUM(C190:C190)</f>
        <v>0</v>
      </c>
      <c r="E190" s="5"/>
      <c r="F190" s="5"/>
      <c r="G190" s="4" t="str">
        <f>IF(D200&gt;0,"Show","Hide")</f>
        <v>Hide</v>
      </c>
    </row>
    <row r="191" spans="1:7" x14ac:dyDescent="0.2">
      <c r="A191" s="15" t="s">
        <v>7</v>
      </c>
      <c r="B191" s="12"/>
      <c r="C191" s="13"/>
      <c r="D191" s="14">
        <f>SUM(C191:C191)</f>
        <v>0</v>
      </c>
      <c r="E191" s="5"/>
      <c r="F191" s="5"/>
      <c r="G191" s="4" t="str">
        <f>IF(D200&gt;0,"Show","Hide")</f>
        <v>Hide</v>
      </c>
    </row>
    <row r="192" spans="1:7" x14ac:dyDescent="0.2">
      <c r="A192" s="11" t="s">
        <v>8</v>
      </c>
      <c r="B192" s="12"/>
      <c r="C192" s="13"/>
      <c r="D192" s="14">
        <f>SUM(C192:C192)</f>
        <v>0</v>
      </c>
      <c r="E192" s="5"/>
      <c r="F192" s="5"/>
      <c r="G192" s="4" t="str">
        <f>IF(D200&gt;0,"Show","Hide")</f>
        <v>Hide</v>
      </c>
    </row>
    <row r="193" spans="1:7" x14ac:dyDescent="0.2">
      <c r="A193" s="11"/>
      <c r="B193" s="17" t="s">
        <v>9</v>
      </c>
      <c r="C193" s="12"/>
      <c r="D193" s="14"/>
      <c r="E193" s="5"/>
      <c r="F193" s="5"/>
      <c r="G193" s="4" t="str">
        <f>IF(D200&gt;0,"Show","Hide")</f>
        <v>Hide</v>
      </c>
    </row>
    <row r="194" spans="1:7" x14ac:dyDescent="0.2">
      <c r="A194" s="18" t="s">
        <v>10</v>
      </c>
      <c r="B194" s="24">
        <v>0</v>
      </c>
      <c r="C194" s="32">
        <f>$B194*C188*C190</f>
        <v>0</v>
      </c>
      <c r="D194" s="21">
        <f t="shared" ref="D194:D199" si="24">SUM(C194:C194)</f>
        <v>0</v>
      </c>
      <c r="E194" s="5"/>
      <c r="F194" s="5"/>
      <c r="G194" s="4" t="str">
        <f>IF(D194&gt;0,"Show","Hide")</f>
        <v>Hide</v>
      </c>
    </row>
    <row r="195" spans="1:7" x14ac:dyDescent="0.2">
      <c r="A195" s="23" t="s">
        <v>11</v>
      </c>
      <c r="B195" s="24">
        <v>0</v>
      </c>
      <c r="C195" s="32">
        <f>+$B195*C191*C190</f>
        <v>0</v>
      </c>
      <c r="D195" s="21">
        <f t="shared" si="24"/>
        <v>0</v>
      </c>
      <c r="E195" s="5"/>
      <c r="F195" s="5"/>
      <c r="G195" s="4" t="str">
        <f t="shared" ref="G195:G200" si="25">IF(D195&gt;0,"Show","Hide")</f>
        <v>Hide</v>
      </c>
    </row>
    <row r="196" spans="1:7" x14ac:dyDescent="0.2">
      <c r="A196" s="23" t="s">
        <v>102</v>
      </c>
      <c r="B196" s="24">
        <v>0</v>
      </c>
      <c r="C196" s="32">
        <f>$B196*(C191)*C190</f>
        <v>0</v>
      </c>
      <c r="D196" s="21">
        <f t="shared" si="24"/>
        <v>0</v>
      </c>
      <c r="E196" s="5" t="s">
        <v>18</v>
      </c>
      <c r="F196" s="5"/>
      <c r="G196" s="4" t="str">
        <f t="shared" si="25"/>
        <v>Hide</v>
      </c>
    </row>
    <row r="197" spans="1:7" x14ac:dyDescent="0.2">
      <c r="A197" s="23" t="s">
        <v>12</v>
      </c>
      <c r="B197" s="24">
        <v>0</v>
      </c>
      <c r="C197" s="32">
        <f>$B197*C191*C190*(C188+C189)</f>
        <v>0</v>
      </c>
      <c r="D197" s="21">
        <f t="shared" si="24"/>
        <v>0</v>
      </c>
      <c r="E197" s="5"/>
      <c r="F197" s="5"/>
      <c r="G197" s="4" t="str">
        <f t="shared" si="25"/>
        <v>Hide</v>
      </c>
    </row>
    <row r="198" spans="1:7" x14ac:dyDescent="0.2">
      <c r="A198" s="18" t="s">
        <v>13</v>
      </c>
      <c r="B198" s="24">
        <v>0</v>
      </c>
      <c r="C198" s="32">
        <f>$B198*(C191+C192)*C190*C188</f>
        <v>0</v>
      </c>
      <c r="D198" s="21">
        <f t="shared" si="24"/>
        <v>0</v>
      </c>
      <c r="E198" s="5"/>
      <c r="F198" s="5"/>
      <c r="G198" s="4" t="str">
        <f t="shared" si="25"/>
        <v>Hide</v>
      </c>
    </row>
    <row r="199" spans="1:7" x14ac:dyDescent="0.2">
      <c r="A199" s="18" t="s">
        <v>17</v>
      </c>
      <c r="B199" s="24">
        <v>0</v>
      </c>
      <c r="C199" s="32">
        <f>$B199*(C191+C192)*C190</f>
        <v>0</v>
      </c>
      <c r="D199" s="21">
        <f t="shared" si="24"/>
        <v>0</v>
      </c>
      <c r="E199" s="5"/>
      <c r="F199" s="5"/>
      <c r="G199" s="4" t="str">
        <f t="shared" si="25"/>
        <v>Hide</v>
      </c>
    </row>
    <row r="200" spans="1:7" ht="13.5" thickBot="1" x14ac:dyDescent="0.25">
      <c r="A200" s="25" t="s">
        <v>3</v>
      </c>
      <c r="B200" s="26"/>
      <c r="C200" s="27">
        <f>SUBTOTAL(9,C194:C199)</f>
        <v>0</v>
      </c>
      <c r="D200" s="28">
        <f>SUBTOTAL(9,D194:D199)</f>
        <v>0</v>
      </c>
      <c r="E200" s="5"/>
      <c r="F200" s="5"/>
      <c r="G200" s="4" t="str">
        <f t="shared" si="25"/>
        <v>Hide</v>
      </c>
    </row>
    <row r="201" spans="1:7" ht="13.5" thickBot="1" x14ac:dyDescent="0.25">
      <c r="A201" s="5"/>
      <c r="B201" s="5"/>
      <c r="C201" s="5"/>
      <c r="D201" s="5"/>
      <c r="E201" s="5"/>
      <c r="F201" s="5"/>
      <c r="G201" s="4" t="s">
        <v>1</v>
      </c>
    </row>
    <row r="202" spans="1:7" x14ac:dyDescent="0.2">
      <c r="A202" s="7" t="s">
        <v>24</v>
      </c>
      <c r="B202" s="8"/>
      <c r="C202" s="9" t="s">
        <v>29</v>
      </c>
      <c r="D202" s="10" t="s">
        <v>3</v>
      </c>
      <c r="E202" s="5"/>
      <c r="F202" s="5"/>
      <c r="G202" s="4" t="str">
        <f>IF(D215&gt;0,"Show","Hide")</f>
        <v>Hide</v>
      </c>
    </row>
    <row r="203" spans="1:7" x14ac:dyDescent="0.2">
      <c r="A203" s="11" t="s">
        <v>4</v>
      </c>
      <c r="B203" s="12"/>
      <c r="C203" s="13"/>
      <c r="D203" s="14">
        <f>SUM(C203:C203)</f>
        <v>0</v>
      </c>
      <c r="E203" s="5"/>
      <c r="F203" s="5"/>
      <c r="G203" s="4" t="str">
        <f>IF(D215&gt;0,"Show","Hide")</f>
        <v>Hide</v>
      </c>
    </row>
    <row r="204" spans="1:7" x14ac:dyDescent="0.2">
      <c r="A204" s="11" t="s">
        <v>5</v>
      </c>
      <c r="B204" s="12"/>
      <c r="C204" s="13"/>
      <c r="D204" s="14">
        <f>SUM(C204:C204)</f>
        <v>0</v>
      </c>
      <c r="E204" s="5"/>
      <c r="F204" s="5"/>
      <c r="G204" s="4" t="str">
        <f>IF(D215&gt;0,"Show","Hide")</f>
        <v>Hide</v>
      </c>
    </row>
    <row r="205" spans="1:7" x14ac:dyDescent="0.2">
      <c r="A205" s="11" t="s">
        <v>6</v>
      </c>
      <c r="B205" s="12"/>
      <c r="C205" s="13"/>
      <c r="D205" s="14">
        <f>SUM(C205:C205)</f>
        <v>0</v>
      </c>
      <c r="E205" s="5"/>
      <c r="F205" s="5"/>
      <c r="G205" s="4" t="str">
        <f>IF(D215&gt;0,"Show","Hide")</f>
        <v>Hide</v>
      </c>
    </row>
    <row r="206" spans="1:7" x14ac:dyDescent="0.2">
      <c r="A206" s="15" t="s">
        <v>7</v>
      </c>
      <c r="B206" s="12"/>
      <c r="C206" s="13"/>
      <c r="D206" s="14">
        <f>SUM(C206:C206)</f>
        <v>0</v>
      </c>
      <c r="E206" s="5"/>
      <c r="F206" s="5"/>
      <c r="G206" s="4" t="str">
        <f>IF(D215&gt;0,"Show","Hide")</f>
        <v>Hide</v>
      </c>
    </row>
    <row r="207" spans="1:7" x14ac:dyDescent="0.2">
      <c r="A207" s="11" t="s">
        <v>8</v>
      </c>
      <c r="B207" s="12"/>
      <c r="C207" s="13"/>
      <c r="D207" s="14">
        <f>SUM(C207:C207)</f>
        <v>0</v>
      </c>
      <c r="E207" s="5"/>
      <c r="F207" s="5"/>
      <c r="G207" s="4" t="str">
        <f>IF(D215&gt;0,"Show","Hide")</f>
        <v>Hide</v>
      </c>
    </row>
    <row r="208" spans="1:7" x14ac:dyDescent="0.2">
      <c r="A208" s="11"/>
      <c r="B208" s="17" t="s">
        <v>9</v>
      </c>
      <c r="C208" s="12"/>
      <c r="D208" s="14"/>
      <c r="E208" s="5"/>
      <c r="F208" s="5"/>
      <c r="G208" s="4" t="str">
        <f>IF(D215&gt;0,"Show","Hide")</f>
        <v>Hide</v>
      </c>
    </row>
    <row r="209" spans="1:7" x14ac:dyDescent="0.2">
      <c r="A209" s="18" t="s">
        <v>10</v>
      </c>
      <c r="B209" s="24">
        <v>0</v>
      </c>
      <c r="C209" s="32">
        <f>$B209*C203*C205</f>
        <v>0</v>
      </c>
      <c r="D209" s="21">
        <f t="shared" ref="D209:D214" si="26">SUM(C209:C209)</f>
        <v>0</v>
      </c>
      <c r="E209" s="5"/>
      <c r="F209" s="5"/>
      <c r="G209" s="4" t="str">
        <f>IF(D209&gt;0,"Show","Hide")</f>
        <v>Hide</v>
      </c>
    </row>
    <row r="210" spans="1:7" x14ac:dyDescent="0.2">
      <c r="A210" s="23" t="s">
        <v>11</v>
      </c>
      <c r="B210" s="24">
        <v>0</v>
      </c>
      <c r="C210" s="32">
        <f>+$B210*C206*C205</f>
        <v>0</v>
      </c>
      <c r="D210" s="21">
        <f t="shared" si="26"/>
        <v>0</v>
      </c>
      <c r="E210" s="5"/>
      <c r="F210" s="5"/>
      <c r="G210" s="4" t="str">
        <f t="shared" ref="G210:G215" si="27">IF(D210&gt;0,"Show","Hide")</f>
        <v>Hide</v>
      </c>
    </row>
    <row r="211" spans="1:7" x14ac:dyDescent="0.2">
      <c r="A211" s="23" t="s">
        <v>102</v>
      </c>
      <c r="B211" s="24">
        <v>0</v>
      </c>
      <c r="C211" s="32">
        <f>$B211*(C206)*C205</f>
        <v>0</v>
      </c>
      <c r="D211" s="21">
        <f t="shared" si="26"/>
        <v>0</v>
      </c>
      <c r="E211" s="5" t="s">
        <v>18</v>
      </c>
      <c r="F211" s="5"/>
      <c r="G211" s="4" t="str">
        <f t="shared" si="27"/>
        <v>Hide</v>
      </c>
    </row>
    <row r="212" spans="1:7" x14ac:dyDescent="0.2">
      <c r="A212" s="23" t="s">
        <v>12</v>
      </c>
      <c r="B212" s="24">
        <v>0</v>
      </c>
      <c r="C212" s="32">
        <f>$B212*C206*C205*(C203+C204)</f>
        <v>0</v>
      </c>
      <c r="D212" s="21">
        <f t="shared" si="26"/>
        <v>0</v>
      </c>
      <c r="E212" s="5"/>
      <c r="F212" s="5"/>
      <c r="G212" s="4" t="str">
        <f t="shared" si="27"/>
        <v>Hide</v>
      </c>
    </row>
    <row r="213" spans="1:7" x14ac:dyDescent="0.2">
      <c r="A213" s="18" t="s">
        <v>13</v>
      </c>
      <c r="B213" s="24">
        <v>0</v>
      </c>
      <c r="C213" s="32">
        <f>$B213*(C206+C207)*C205*C203</f>
        <v>0</v>
      </c>
      <c r="D213" s="21">
        <f t="shared" si="26"/>
        <v>0</v>
      </c>
      <c r="E213" s="5"/>
      <c r="F213" s="5"/>
      <c r="G213" s="4" t="str">
        <f t="shared" si="27"/>
        <v>Hide</v>
      </c>
    </row>
    <row r="214" spans="1:7" x14ac:dyDescent="0.2">
      <c r="A214" s="18" t="s">
        <v>17</v>
      </c>
      <c r="B214" s="24">
        <v>0</v>
      </c>
      <c r="C214" s="32">
        <f>$B214*(C206+C207)*C205</f>
        <v>0</v>
      </c>
      <c r="D214" s="21">
        <f t="shared" si="26"/>
        <v>0</v>
      </c>
      <c r="E214" s="5"/>
      <c r="F214" s="5"/>
      <c r="G214" s="4" t="str">
        <f t="shared" si="27"/>
        <v>Hide</v>
      </c>
    </row>
    <row r="215" spans="1:7" ht="13.5" thickBot="1" x14ac:dyDescent="0.25">
      <c r="A215" s="25" t="s">
        <v>3</v>
      </c>
      <c r="B215" s="26"/>
      <c r="C215" s="27">
        <f>SUBTOTAL(9,C209:C214)</f>
        <v>0</v>
      </c>
      <c r="D215" s="28">
        <f>SUBTOTAL(9,D209:D214)</f>
        <v>0</v>
      </c>
      <c r="E215" s="5"/>
      <c r="F215" s="5"/>
      <c r="G215" s="4" t="str">
        <f t="shared" si="27"/>
        <v>Hide</v>
      </c>
    </row>
    <row r="216" spans="1:7" ht="13.5" thickBot="1" x14ac:dyDescent="0.25">
      <c r="A216" s="5"/>
      <c r="B216" s="5"/>
      <c r="C216" s="5"/>
      <c r="D216" s="5"/>
      <c r="E216" s="5"/>
      <c r="F216" s="5"/>
      <c r="G216" s="4" t="s">
        <v>1</v>
      </c>
    </row>
    <row r="217" spans="1:7" x14ac:dyDescent="0.2">
      <c r="A217" s="7" t="s">
        <v>25</v>
      </c>
      <c r="B217" s="8"/>
      <c r="C217" s="9" t="s">
        <v>29</v>
      </c>
      <c r="D217" s="10" t="s">
        <v>3</v>
      </c>
      <c r="E217" s="5"/>
      <c r="F217" s="5"/>
      <c r="G217" s="4" t="str">
        <f>IF(D230&gt;0,"Show","Hide")</f>
        <v>Hide</v>
      </c>
    </row>
    <row r="218" spans="1:7" x14ac:dyDescent="0.2">
      <c r="A218" s="11" t="s">
        <v>4</v>
      </c>
      <c r="B218" s="12"/>
      <c r="C218" s="13"/>
      <c r="D218" s="14">
        <f>SUM(C218:C218)</f>
        <v>0</v>
      </c>
      <c r="E218" s="5"/>
      <c r="F218" s="5"/>
      <c r="G218" s="4" t="str">
        <f>IF(D230&gt;0,"Show","Hide")</f>
        <v>Hide</v>
      </c>
    </row>
    <row r="219" spans="1:7" x14ac:dyDescent="0.2">
      <c r="A219" s="11" t="s">
        <v>5</v>
      </c>
      <c r="B219" s="12"/>
      <c r="C219" s="13"/>
      <c r="D219" s="14">
        <f>SUM(C219:C219)</f>
        <v>0</v>
      </c>
      <c r="E219" s="5"/>
      <c r="F219" s="5"/>
      <c r="G219" s="4" t="str">
        <f>IF(D230&gt;0,"Show","Hide")</f>
        <v>Hide</v>
      </c>
    </row>
    <row r="220" spans="1:7" x14ac:dyDescent="0.2">
      <c r="A220" s="11" t="s">
        <v>6</v>
      </c>
      <c r="B220" s="12"/>
      <c r="C220" s="13"/>
      <c r="D220" s="14">
        <f>SUM(C220:C220)</f>
        <v>0</v>
      </c>
      <c r="E220" s="5"/>
      <c r="F220" s="5"/>
      <c r="G220" s="4" t="str">
        <f>IF(D230&gt;0,"Show","Hide")</f>
        <v>Hide</v>
      </c>
    </row>
    <row r="221" spans="1:7" x14ac:dyDescent="0.2">
      <c r="A221" s="15" t="s">
        <v>7</v>
      </c>
      <c r="B221" s="12"/>
      <c r="C221" s="13"/>
      <c r="D221" s="14">
        <f>SUM(C221:C221)</f>
        <v>0</v>
      </c>
      <c r="E221" s="5"/>
      <c r="F221" s="5"/>
      <c r="G221" s="4" t="str">
        <f>IF(D230&gt;0,"Show","Hide")</f>
        <v>Hide</v>
      </c>
    </row>
    <row r="222" spans="1:7" x14ac:dyDescent="0.2">
      <c r="A222" s="11" t="s">
        <v>8</v>
      </c>
      <c r="B222" s="12"/>
      <c r="C222" s="13"/>
      <c r="D222" s="14">
        <f>SUM(C222:C222)</f>
        <v>0</v>
      </c>
      <c r="E222" s="5"/>
      <c r="F222" s="5"/>
      <c r="G222" s="4" t="str">
        <f>IF(D230&gt;0,"Show","Hide")</f>
        <v>Hide</v>
      </c>
    </row>
    <row r="223" spans="1:7" x14ac:dyDescent="0.2">
      <c r="A223" s="11"/>
      <c r="B223" s="17" t="s">
        <v>9</v>
      </c>
      <c r="C223" s="12"/>
      <c r="D223" s="14"/>
      <c r="E223" s="5"/>
      <c r="F223" s="5"/>
      <c r="G223" s="4" t="str">
        <f>IF(D230&gt;0,"Show","Hide")</f>
        <v>Hide</v>
      </c>
    </row>
    <row r="224" spans="1:7" x14ac:dyDescent="0.2">
      <c r="A224" s="18" t="s">
        <v>10</v>
      </c>
      <c r="B224" s="24">
        <v>0</v>
      </c>
      <c r="C224" s="32">
        <f>$B224*C218*C220</f>
        <v>0</v>
      </c>
      <c r="D224" s="21">
        <f t="shared" ref="D224:D229" si="28">SUM(C224:C224)</f>
        <v>0</v>
      </c>
      <c r="E224" s="5"/>
      <c r="F224" s="5"/>
      <c r="G224" s="4" t="str">
        <f>IF(D224&gt;0,"Show","Hide")</f>
        <v>Hide</v>
      </c>
    </row>
    <row r="225" spans="1:7" x14ac:dyDescent="0.2">
      <c r="A225" s="47" t="s">
        <v>11</v>
      </c>
      <c r="B225" s="24">
        <v>0</v>
      </c>
      <c r="C225" s="32">
        <f>+$B225*C221*C220</f>
        <v>0</v>
      </c>
      <c r="D225" s="21">
        <f t="shared" si="28"/>
        <v>0</v>
      </c>
      <c r="E225" s="5"/>
      <c r="F225" s="5"/>
      <c r="G225" s="4" t="str">
        <f t="shared" ref="G225:G230" si="29">IF(D225&gt;0,"Show","Hide")</f>
        <v>Hide</v>
      </c>
    </row>
    <row r="226" spans="1:7" x14ac:dyDescent="0.2">
      <c r="A226" s="47" t="s">
        <v>102</v>
      </c>
      <c r="B226" s="24">
        <v>0</v>
      </c>
      <c r="C226" s="32">
        <f>$B226*(C221)*C220</f>
        <v>0</v>
      </c>
      <c r="D226" s="21">
        <f t="shared" si="28"/>
        <v>0</v>
      </c>
      <c r="E226" s="5" t="s">
        <v>18</v>
      </c>
      <c r="F226" s="5"/>
      <c r="G226" s="4" t="str">
        <f t="shared" si="29"/>
        <v>Hide</v>
      </c>
    </row>
    <row r="227" spans="1:7" x14ac:dyDescent="0.2">
      <c r="A227" s="47" t="s">
        <v>12</v>
      </c>
      <c r="B227" s="24">
        <v>0</v>
      </c>
      <c r="C227" s="32">
        <f>$B227*C221*C220*(C218+C219)</f>
        <v>0</v>
      </c>
      <c r="D227" s="21">
        <f t="shared" si="28"/>
        <v>0</v>
      </c>
      <c r="E227" s="5"/>
      <c r="F227" s="5"/>
      <c r="G227" s="4" t="str">
        <f t="shared" si="29"/>
        <v>Hide</v>
      </c>
    </row>
    <row r="228" spans="1:7" x14ac:dyDescent="0.2">
      <c r="A228" s="47" t="s">
        <v>13</v>
      </c>
      <c r="B228" s="24">
        <v>0</v>
      </c>
      <c r="C228" s="32">
        <f>$B228*(C221+C222)*C220*C218</f>
        <v>0</v>
      </c>
      <c r="D228" s="21">
        <f t="shared" si="28"/>
        <v>0</v>
      </c>
      <c r="E228" s="5"/>
      <c r="F228" s="5"/>
      <c r="G228" s="4" t="str">
        <f t="shared" si="29"/>
        <v>Hide</v>
      </c>
    </row>
    <row r="229" spans="1:7" x14ac:dyDescent="0.2">
      <c r="A229" s="18" t="s">
        <v>17</v>
      </c>
      <c r="B229" s="24">
        <v>0</v>
      </c>
      <c r="C229" s="32">
        <f>$B229*(C221+C222)*C220</f>
        <v>0</v>
      </c>
      <c r="D229" s="21">
        <f t="shared" si="28"/>
        <v>0</v>
      </c>
      <c r="E229" s="5"/>
      <c r="F229" s="5"/>
      <c r="G229" s="4" t="str">
        <f t="shared" si="29"/>
        <v>Hide</v>
      </c>
    </row>
    <row r="230" spans="1:7" ht="13.5" thickBot="1" x14ac:dyDescent="0.25">
      <c r="A230" s="25" t="s">
        <v>3</v>
      </c>
      <c r="B230" s="26"/>
      <c r="C230" s="27">
        <f>SUBTOTAL(9,C224:C229)</f>
        <v>0</v>
      </c>
      <c r="D230" s="28">
        <f>SUBTOTAL(9,D224:D229)</f>
        <v>0</v>
      </c>
      <c r="E230" s="5"/>
      <c r="F230" s="5"/>
      <c r="G230" s="4" t="str">
        <f t="shared" si="29"/>
        <v>Hide</v>
      </c>
    </row>
    <row r="231" spans="1:7" x14ac:dyDescent="0.2">
      <c r="A231" s="5"/>
      <c r="B231" s="5"/>
      <c r="C231" s="5"/>
      <c r="D231" s="5"/>
      <c r="E231" s="5"/>
      <c r="F231" s="5"/>
      <c r="G231" s="4" t="s">
        <v>1</v>
      </c>
    </row>
    <row r="232" spans="1:7" x14ac:dyDescent="0.2">
      <c r="A232" s="5"/>
      <c r="B232" s="5"/>
      <c r="C232" s="5"/>
      <c r="D232" s="5"/>
      <c r="E232" s="5"/>
      <c r="F232" s="5"/>
      <c r="G232" s="4" t="s">
        <v>1</v>
      </c>
    </row>
    <row r="233" spans="1:7" x14ac:dyDescent="0.2">
      <c r="A233" s="33" t="s">
        <v>26</v>
      </c>
      <c r="B233" s="34"/>
      <c r="C233" s="35">
        <f>C20+C35+C50+C65+C80+C95+C110+C125+C140+C155+C170+C185+C200+C215+C230</f>
        <v>3700</v>
      </c>
      <c r="D233" s="35">
        <f>D20+D35+D50+D65+D80+D95+D110+D125+D140+D155+D170+D185+D200+D215+D230</f>
        <v>3700</v>
      </c>
      <c r="E233" s="36">
        <f>+D233-SUM(C233:C233)</f>
        <v>0</v>
      </c>
      <c r="F233" s="5"/>
      <c r="G233" s="4" t="str">
        <f>IF(D233&gt;0,"Show","Hide")</f>
        <v>Show</v>
      </c>
    </row>
    <row r="234" spans="1:7" x14ac:dyDescent="0.2">
      <c r="A234" s="5"/>
      <c r="B234" s="5"/>
      <c r="C234" s="5"/>
      <c r="D234" s="5"/>
      <c r="E234" s="37"/>
      <c r="F234" s="5"/>
      <c r="G234" s="4" t="s">
        <v>1</v>
      </c>
    </row>
    <row r="235" spans="1:7" ht="12.75" hidden="1" customHeight="1" x14ac:dyDescent="0.2">
      <c r="A235" s="82" t="s">
        <v>27</v>
      </c>
      <c r="B235" s="82"/>
      <c r="C235" s="9" t="s">
        <v>2</v>
      </c>
      <c r="D235" s="10" t="s">
        <v>3</v>
      </c>
      <c r="E235" s="37"/>
      <c r="F235" s="5"/>
      <c r="G235" s="4" t="str">
        <f>IF(D251&gt;0,"Show","Hide")</f>
        <v>Show</v>
      </c>
    </row>
    <row r="236" spans="1:7" hidden="1" x14ac:dyDescent="0.2">
      <c r="A236" s="80" t="str">
        <f>A7</f>
        <v>Activity 1. - EXAMPLE</v>
      </c>
      <c r="B236" s="80"/>
      <c r="C236" s="48">
        <f>C20</f>
        <v>3700</v>
      </c>
      <c r="D236" s="48">
        <f>D20</f>
        <v>3700</v>
      </c>
      <c r="E236" s="36">
        <f t="shared" ref="E236:E250" si="30">+D236-SUM(C236:C236)</f>
        <v>0</v>
      </c>
      <c r="F236" s="5"/>
      <c r="G236" s="4" t="str">
        <f t="shared" ref="G236:G251" si="31">IF(D236&gt;0,"Show","Hide")</f>
        <v>Show</v>
      </c>
    </row>
    <row r="237" spans="1:7" hidden="1" x14ac:dyDescent="0.2">
      <c r="A237" s="80" t="str">
        <f>A22</f>
        <v xml:space="preserve">Activity 2. -  </v>
      </c>
      <c r="B237" s="80"/>
      <c r="C237" s="48">
        <f>C35</f>
        <v>0</v>
      </c>
      <c r="D237" s="48">
        <f>D35</f>
        <v>0</v>
      </c>
      <c r="E237" s="36">
        <f t="shared" si="30"/>
        <v>0</v>
      </c>
      <c r="F237" s="5"/>
      <c r="G237" s="4" t="str">
        <f t="shared" si="31"/>
        <v>Hide</v>
      </c>
    </row>
    <row r="238" spans="1:7" hidden="1" x14ac:dyDescent="0.2">
      <c r="A238" s="80" t="str">
        <f>A37</f>
        <v xml:space="preserve">Activity 3. -  </v>
      </c>
      <c r="B238" s="80"/>
      <c r="C238" s="48">
        <f>C50</f>
        <v>0</v>
      </c>
      <c r="D238" s="48">
        <f>D50</f>
        <v>0</v>
      </c>
      <c r="E238" s="36">
        <f t="shared" si="30"/>
        <v>0</v>
      </c>
      <c r="F238" s="5"/>
      <c r="G238" s="4" t="str">
        <f t="shared" si="31"/>
        <v>Hide</v>
      </c>
    </row>
    <row r="239" spans="1:7" hidden="1" x14ac:dyDescent="0.2">
      <c r="A239" s="80" t="str">
        <f>A52</f>
        <v xml:space="preserve">Activity 4. -  </v>
      </c>
      <c r="B239" s="80"/>
      <c r="C239" s="48">
        <f>C65</f>
        <v>0</v>
      </c>
      <c r="D239" s="48">
        <f>D65</f>
        <v>0</v>
      </c>
      <c r="E239" s="36">
        <f t="shared" si="30"/>
        <v>0</v>
      </c>
      <c r="F239" s="5"/>
      <c r="G239" s="4" t="str">
        <f t="shared" si="31"/>
        <v>Hide</v>
      </c>
    </row>
    <row r="240" spans="1:7" hidden="1" x14ac:dyDescent="0.2">
      <c r="A240" s="80" t="str">
        <f>A67</f>
        <v xml:space="preserve">Activity 5. -  </v>
      </c>
      <c r="B240" s="80"/>
      <c r="C240" s="48">
        <f>C80</f>
        <v>0</v>
      </c>
      <c r="D240" s="48">
        <f>D80</f>
        <v>0</v>
      </c>
      <c r="E240" s="36">
        <f t="shared" si="30"/>
        <v>0</v>
      </c>
      <c r="F240" s="5"/>
      <c r="G240" s="4" t="str">
        <f t="shared" si="31"/>
        <v>Hide</v>
      </c>
    </row>
    <row r="241" spans="1:7" hidden="1" x14ac:dyDescent="0.2">
      <c r="A241" s="80" t="str">
        <f>A82</f>
        <v xml:space="preserve">Activity 6. -  </v>
      </c>
      <c r="B241" s="80"/>
      <c r="C241" s="48">
        <f>C95</f>
        <v>0</v>
      </c>
      <c r="D241" s="48">
        <f>D95</f>
        <v>0</v>
      </c>
      <c r="E241" s="36">
        <f t="shared" si="30"/>
        <v>0</v>
      </c>
      <c r="F241" s="5"/>
      <c r="G241" s="4" t="str">
        <f t="shared" si="31"/>
        <v>Hide</v>
      </c>
    </row>
    <row r="242" spans="1:7" hidden="1" x14ac:dyDescent="0.2">
      <c r="A242" s="80" t="str">
        <f>A97</f>
        <v xml:space="preserve">Activity 7. -  </v>
      </c>
      <c r="B242" s="80"/>
      <c r="C242" s="48">
        <f>C110</f>
        <v>0</v>
      </c>
      <c r="D242" s="48">
        <f>D110</f>
        <v>0</v>
      </c>
      <c r="E242" s="36">
        <f t="shared" si="30"/>
        <v>0</v>
      </c>
      <c r="F242" s="5"/>
      <c r="G242" s="4" t="str">
        <f t="shared" si="31"/>
        <v>Hide</v>
      </c>
    </row>
    <row r="243" spans="1:7" hidden="1" x14ac:dyDescent="0.2">
      <c r="A243" s="80" t="str">
        <f>+A112</f>
        <v xml:space="preserve">Activity 8. -  </v>
      </c>
      <c r="B243" s="80"/>
      <c r="C243" s="48">
        <f>C125</f>
        <v>0</v>
      </c>
      <c r="D243" s="48">
        <f>D125</f>
        <v>0</v>
      </c>
      <c r="E243" s="36">
        <f t="shared" si="30"/>
        <v>0</v>
      </c>
      <c r="F243" s="5"/>
      <c r="G243" s="4" t="str">
        <f t="shared" si="31"/>
        <v>Hide</v>
      </c>
    </row>
    <row r="244" spans="1:7" hidden="1" x14ac:dyDescent="0.2">
      <c r="A244" s="80" t="str">
        <f>+A127</f>
        <v>Activity 9</v>
      </c>
      <c r="B244" s="80"/>
      <c r="C244" s="48">
        <f>+C140</f>
        <v>0</v>
      </c>
      <c r="D244" s="48">
        <f>+D140</f>
        <v>0</v>
      </c>
      <c r="E244" s="36">
        <f t="shared" si="30"/>
        <v>0</v>
      </c>
      <c r="F244" s="5"/>
      <c r="G244" s="4" t="str">
        <f t="shared" si="31"/>
        <v>Hide</v>
      </c>
    </row>
    <row r="245" spans="1:7" hidden="1" x14ac:dyDescent="0.2">
      <c r="A245" s="80" t="str">
        <f>A142</f>
        <v>Activity 10</v>
      </c>
      <c r="B245" s="80"/>
      <c r="C245" s="48">
        <f>+C155</f>
        <v>0</v>
      </c>
      <c r="D245" s="48">
        <f>+D155</f>
        <v>0</v>
      </c>
      <c r="E245" s="36">
        <f t="shared" si="30"/>
        <v>0</v>
      </c>
      <c r="F245" s="5"/>
      <c r="G245" s="4" t="str">
        <f t="shared" si="31"/>
        <v>Hide</v>
      </c>
    </row>
    <row r="246" spans="1:7" hidden="1" x14ac:dyDescent="0.2">
      <c r="A246" s="80" t="str">
        <f>A157</f>
        <v>Activity 11</v>
      </c>
      <c r="B246" s="80"/>
      <c r="C246" s="48">
        <f>+C170</f>
        <v>0</v>
      </c>
      <c r="D246" s="48">
        <f>+D170</f>
        <v>0</v>
      </c>
      <c r="E246" s="36">
        <f t="shared" si="30"/>
        <v>0</v>
      </c>
      <c r="F246" s="5"/>
      <c r="G246" s="4" t="str">
        <f t="shared" si="31"/>
        <v>Hide</v>
      </c>
    </row>
    <row r="247" spans="1:7" hidden="1" x14ac:dyDescent="0.2">
      <c r="A247" s="80" t="str">
        <f>A172</f>
        <v>Activity 12</v>
      </c>
      <c r="B247" s="80"/>
      <c r="C247" s="48">
        <f>+C185</f>
        <v>0</v>
      </c>
      <c r="D247" s="48">
        <f>+D185</f>
        <v>0</v>
      </c>
      <c r="E247" s="36">
        <f t="shared" si="30"/>
        <v>0</v>
      </c>
      <c r="F247" s="5"/>
      <c r="G247" s="4" t="str">
        <f t="shared" si="31"/>
        <v>Hide</v>
      </c>
    </row>
    <row r="248" spans="1:7" hidden="1" x14ac:dyDescent="0.2">
      <c r="A248" s="80" t="str">
        <f>A187</f>
        <v>Activity 13</v>
      </c>
      <c r="B248" s="80"/>
      <c r="C248" s="48">
        <f>+C200</f>
        <v>0</v>
      </c>
      <c r="D248" s="48">
        <f>+D200</f>
        <v>0</v>
      </c>
      <c r="E248" s="36">
        <f t="shared" si="30"/>
        <v>0</v>
      </c>
      <c r="F248" s="5"/>
      <c r="G248" s="4" t="str">
        <f t="shared" si="31"/>
        <v>Hide</v>
      </c>
    </row>
    <row r="249" spans="1:7" hidden="1" x14ac:dyDescent="0.2">
      <c r="A249" s="80" t="str">
        <f>A202</f>
        <v>Activity 14</v>
      </c>
      <c r="B249" s="80"/>
      <c r="C249" s="48">
        <f>+C215</f>
        <v>0</v>
      </c>
      <c r="D249" s="48">
        <f>+D215</f>
        <v>0</v>
      </c>
      <c r="E249" s="36">
        <f t="shared" si="30"/>
        <v>0</v>
      </c>
      <c r="F249" s="5"/>
      <c r="G249" s="4" t="str">
        <f t="shared" si="31"/>
        <v>Hide</v>
      </c>
    </row>
    <row r="250" spans="1:7" hidden="1" x14ac:dyDescent="0.2">
      <c r="A250" s="80" t="str">
        <f>A217</f>
        <v>Activity 15</v>
      </c>
      <c r="B250" s="80"/>
      <c r="C250" s="48">
        <f>+C230</f>
        <v>0</v>
      </c>
      <c r="D250" s="48">
        <f>+D230</f>
        <v>0</v>
      </c>
      <c r="E250" s="36">
        <f t="shared" si="30"/>
        <v>0</v>
      </c>
      <c r="F250" s="5"/>
      <c r="G250" s="4" t="str">
        <f t="shared" si="31"/>
        <v>Hide</v>
      </c>
    </row>
    <row r="251" spans="1:7" hidden="1" x14ac:dyDescent="0.2">
      <c r="A251" s="79" t="s">
        <v>28</v>
      </c>
      <c r="B251" s="79"/>
      <c r="C251" s="38">
        <f>SUM(C236:C250)</f>
        <v>3700</v>
      </c>
      <c r="D251" s="38">
        <f>SUM(D236:D250)</f>
        <v>3700</v>
      </c>
      <c r="E251" s="36">
        <f>+D251-D233</f>
        <v>0</v>
      </c>
      <c r="F251" s="5"/>
      <c r="G251" s="4" t="str">
        <f t="shared" si="31"/>
        <v>Show</v>
      </c>
    </row>
  </sheetData>
  <sheetProtection formatCells="0" formatColumns="0" formatRows="0" insertColumns="0" insertRows="0" selectLockedCells="1"/>
  <autoFilter ref="G5:G251"/>
  <mergeCells count="18">
    <mergeCell ref="A251:B251"/>
    <mergeCell ref="A241:B241"/>
    <mergeCell ref="A242:B242"/>
    <mergeCell ref="A243:B243"/>
    <mergeCell ref="A244:B244"/>
    <mergeCell ref="A245:B245"/>
    <mergeCell ref="A246:B246"/>
    <mergeCell ref="A5:F5"/>
    <mergeCell ref="A247:B247"/>
    <mergeCell ref="A248:B248"/>
    <mergeCell ref="A249:B249"/>
    <mergeCell ref="A250:B250"/>
    <mergeCell ref="A235:B235"/>
    <mergeCell ref="A236:B236"/>
    <mergeCell ref="A237:B237"/>
    <mergeCell ref="A238:B238"/>
    <mergeCell ref="A239:B239"/>
    <mergeCell ref="A240:B240"/>
  </mergeCells>
  <pageMargins left="0.27" right="0.25" top="0.5" bottom="0.25" header="0.25" footer="0"/>
  <pageSetup scale="73" fitToHeight="2" orientation="portrait" r:id="rId1"/>
  <headerFooter alignWithMargins="0">
    <oddHeader>&amp;RCONFIDENTIAL / PROPRIETARY</oddHeader>
  </headerFooter>
  <rowBreaks count="2" manualBreakCount="2">
    <brk id="65" max="7" man="1"/>
    <brk id="12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Summary (UKR)</vt:lpstr>
      <vt:lpstr>Activities (UKR)</vt:lpstr>
      <vt:lpstr>Summary (ENG)</vt:lpstr>
      <vt:lpstr>Activities (ENG)</vt:lpstr>
      <vt:lpstr>'Activities (ENG)'!Print_Area</vt:lpstr>
      <vt:lpstr>'Activities (UKR)'!Print_Area</vt:lpstr>
      <vt:lpstr>'Activities (ENG)'!Print_Titles</vt:lpstr>
      <vt:lpstr>'Activities (UKR)'!Print_Titles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2017-02-20T14:12:40Z</dcterms:created>
  <dcterms:modified xsi:type="dcterms:W3CDTF">2017-02-21T15:04:30Z</dcterms:modified>
</cp:coreProperties>
</file>